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pleincollegenuenen-my.sharepoint.com/personal/16032_nuenenscollege_nl/Documents/Gedeeld/Keuzevakken/Marketing/Beoordelingsformulieren/"/>
    </mc:Choice>
  </mc:AlternateContent>
  <bookViews>
    <workbookView xWindow="0" yWindow="0" windowWidth="28770" windowHeight="12300"/>
  </bookViews>
  <sheets>
    <sheet name="Overzicht resultaat" sheetId="31" r:id="rId1"/>
    <sheet name="Leerling 1" sheetId="1" r:id="rId2"/>
    <sheet name="Leerling 2" sheetId="32" r:id="rId3"/>
    <sheet name="Leerling 3" sheetId="33" r:id="rId4"/>
    <sheet name="Leerling 4" sheetId="34" r:id="rId5"/>
    <sheet name="Leerling 5" sheetId="35" r:id="rId6"/>
    <sheet name="Leerling 6" sheetId="36" r:id="rId7"/>
    <sheet name="Leerling 7" sheetId="37" r:id="rId8"/>
    <sheet name="Leerling 8" sheetId="38" r:id="rId9"/>
    <sheet name="Leerling 9" sheetId="39" r:id="rId10"/>
    <sheet name="Leerling 10" sheetId="40" r:id="rId11"/>
    <sheet name="Leerling 11" sheetId="41" r:id="rId12"/>
    <sheet name="Leerling 12" sheetId="42" r:id="rId13"/>
    <sheet name="Leerling 13" sheetId="43" r:id="rId14"/>
    <sheet name="Leerling 14" sheetId="44" r:id="rId15"/>
    <sheet name="Leerling 15" sheetId="45" r:id="rId16"/>
    <sheet name="Leerling 16" sheetId="46" r:id="rId17"/>
    <sheet name="Leerling 17" sheetId="47" r:id="rId18"/>
    <sheet name="Leerling 18" sheetId="48" r:id="rId19"/>
    <sheet name="Leerling 19" sheetId="49" r:id="rId20"/>
    <sheet name="Leerling 20" sheetId="50" r:id="rId21"/>
    <sheet name="Leerling 21" sheetId="51" r:id="rId22"/>
    <sheet name="Leerling 22" sheetId="52" r:id="rId23"/>
    <sheet name="Leerling 23" sheetId="53" r:id="rId24"/>
    <sheet name="Leerling 24" sheetId="54" r:id="rId25"/>
    <sheet name="Leerling 25" sheetId="55" r:id="rId26"/>
    <sheet name="Leerling 26" sheetId="56" r:id="rId27"/>
    <sheet name="Leerling 27" sheetId="57" r:id="rId28"/>
    <sheet name="Leerling 28" sheetId="58" r:id="rId29"/>
    <sheet name="Leerling 29" sheetId="59" r:id="rId30"/>
    <sheet name="Leerling 30" sheetId="60" r:id="rId3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31" l="1"/>
  <c r="D33" i="31"/>
  <c r="D32" i="31"/>
  <c r="D31" i="31"/>
  <c r="D30" i="31"/>
  <c r="D29" i="31"/>
  <c r="D28" i="31"/>
  <c r="D27" i="31"/>
  <c r="D26" i="31"/>
  <c r="D25" i="31"/>
  <c r="D24" i="31"/>
  <c r="D23" i="31"/>
  <c r="D22" i="31"/>
  <c r="D21" i="31"/>
  <c r="D20" i="31"/>
  <c r="D19" i="31"/>
  <c r="D18" i="31"/>
  <c r="D17" i="31"/>
  <c r="D16" i="31"/>
  <c r="D15" i="31"/>
  <c r="D14" i="31"/>
  <c r="D13" i="31"/>
  <c r="D12" i="31"/>
  <c r="D11" i="31"/>
  <c r="D10" i="31"/>
  <c r="D9" i="31"/>
  <c r="D8" i="31"/>
  <c r="D7" i="31"/>
  <c r="D6" i="31"/>
  <c r="C34" i="31"/>
  <c r="C33" i="31"/>
  <c r="C32" i="31"/>
  <c r="C31" i="31"/>
  <c r="C30" i="31"/>
  <c r="C29" i="31"/>
  <c r="C28" i="31"/>
  <c r="C27" i="31"/>
  <c r="C26" i="31"/>
  <c r="C25" i="31"/>
  <c r="C24" i="31"/>
  <c r="C23" i="31"/>
  <c r="C22" i="31"/>
  <c r="C21" i="31"/>
  <c r="C20" i="31"/>
  <c r="C19" i="31"/>
  <c r="C18" i="31"/>
  <c r="C17" i="31"/>
  <c r="C16" i="31"/>
  <c r="C15" i="31"/>
  <c r="C14" i="31"/>
  <c r="C13" i="31"/>
  <c r="C12" i="31"/>
  <c r="C11" i="31"/>
  <c r="C10" i="31"/>
  <c r="C9" i="31"/>
  <c r="C8" i="31"/>
  <c r="C7" i="31"/>
  <c r="C6" i="31"/>
  <c r="C5" i="31"/>
  <c r="B34" i="31"/>
  <c r="B33" i="31"/>
  <c r="B32" i="31"/>
  <c r="B31" i="31"/>
  <c r="B30" i="31"/>
  <c r="B29" i="31"/>
  <c r="B28" i="31"/>
  <c r="B27" i="31"/>
  <c r="B26" i="31"/>
  <c r="B25" i="31"/>
  <c r="B24" i="31"/>
  <c r="B23" i="31"/>
  <c r="B22" i="31"/>
  <c r="B21" i="31"/>
  <c r="B20" i="31"/>
  <c r="B19" i="31"/>
  <c r="B18" i="31"/>
  <c r="B17" i="31"/>
  <c r="B16" i="31"/>
  <c r="B15" i="31"/>
  <c r="B14" i="31"/>
  <c r="B13" i="31"/>
  <c r="B12" i="31"/>
  <c r="B11" i="31"/>
  <c r="B10" i="31"/>
  <c r="B9" i="31"/>
  <c r="B7" i="31"/>
  <c r="B8" i="31"/>
  <c r="B6" i="31"/>
  <c r="E72" i="60"/>
  <c r="E71" i="60"/>
  <c r="J70" i="60"/>
  <c r="E69" i="60"/>
  <c r="E68" i="60"/>
  <c r="I72" i="60" s="1"/>
  <c r="C68" i="60" s="1"/>
  <c r="E66" i="60"/>
  <c r="E65" i="60"/>
  <c r="E64" i="60"/>
  <c r="E63" i="60"/>
  <c r="E62" i="60"/>
  <c r="E61" i="60"/>
  <c r="E60" i="60"/>
  <c r="E59" i="60"/>
  <c r="E58" i="60"/>
  <c r="E57" i="60"/>
  <c r="I66" i="60" s="1"/>
  <c r="C57" i="60" s="1"/>
  <c r="E55" i="60"/>
  <c r="E54" i="60"/>
  <c r="E53" i="60"/>
  <c r="E52" i="60"/>
  <c r="E51" i="60"/>
  <c r="E50" i="60"/>
  <c r="E49" i="60"/>
  <c r="E48" i="60"/>
  <c r="I55" i="60" s="1"/>
  <c r="C47" i="60" s="1"/>
  <c r="E47" i="60"/>
  <c r="H45" i="60"/>
  <c r="E44" i="60"/>
  <c r="E43" i="60"/>
  <c r="E42" i="60"/>
  <c r="E41" i="60"/>
  <c r="E40" i="60"/>
  <c r="E39" i="60"/>
  <c r="E38" i="60"/>
  <c r="E37" i="60"/>
  <c r="I45" i="60" s="1"/>
  <c r="C37" i="60" s="1"/>
  <c r="K35" i="60"/>
  <c r="E34" i="60"/>
  <c r="E33" i="60"/>
  <c r="E32" i="60"/>
  <c r="M31" i="60"/>
  <c r="E30" i="60"/>
  <c r="E29" i="60"/>
  <c r="I27" i="60"/>
  <c r="E26" i="60"/>
  <c r="E25" i="60"/>
  <c r="E14" i="60"/>
  <c r="C13" i="60" s="1"/>
  <c r="F5" i="60"/>
  <c r="E5" i="60"/>
  <c r="C6" i="60" s="1"/>
  <c r="E72" i="59"/>
  <c r="E71" i="59"/>
  <c r="J70" i="59"/>
  <c r="E69" i="59"/>
  <c r="E68" i="59"/>
  <c r="I72" i="59" s="1"/>
  <c r="C68" i="59" s="1"/>
  <c r="E66" i="59"/>
  <c r="E65" i="59"/>
  <c r="E64" i="59"/>
  <c r="E63" i="59"/>
  <c r="E62" i="59"/>
  <c r="E61" i="59"/>
  <c r="E60" i="59"/>
  <c r="E59" i="59"/>
  <c r="E58" i="59"/>
  <c r="E57" i="59"/>
  <c r="I66" i="59" s="1"/>
  <c r="C57" i="59" s="1"/>
  <c r="E55" i="59"/>
  <c r="E54" i="59"/>
  <c r="E53" i="59"/>
  <c r="E52" i="59"/>
  <c r="E51" i="59"/>
  <c r="E50" i="59"/>
  <c r="E49" i="59"/>
  <c r="E48" i="59"/>
  <c r="I55" i="59" s="1"/>
  <c r="C47" i="59" s="1"/>
  <c r="E47" i="59"/>
  <c r="H45" i="59"/>
  <c r="E44" i="59"/>
  <c r="E43" i="59"/>
  <c r="E42" i="59"/>
  <c r="E41" i="59"/>
  <c r="E40" i="59"/>
  <c r="E39" i="59"/>
  <c r="E38" i="59"/>
  <c r="E37" i="59"/>
  <c r="I45" i="59" s="1"/>
  <c r="C37" i="59" s="1"/>
  <c r="K35" i="59"/>
  <c r="E34" i="59"/>
  <c r="E33" i="59"/>
  <c r="E32" i="59"/>
  <c r="M31" i="59"/>
  <c r="E30" i="59"/>
  <c r="E29" i="59"/>
  <c r="J28" i="59"/>
  <c r="M35" i="59" s="1"/>
  <c r="C25" i="59" s="1"/>
  <c r="I27" i="59"/>
  <c r="E26" i="59"/>
  <c r="E25" i="59"/>
  <c r="E14" i="59"/>
  <c r="C13" i="59" s="1"/>
  <c r="F5" i="59"/>
  <c r="E5" i="59"/>
  <c r="C6" i="59" s="1"/>
  <c r="E72" i="58"/>
  <c r="E71" i="58"/>
  <c r="J70" i="58"/>
  <c r="E69" i="58"/>
  <c r="E68" i="58"/>
  <c r="I72" i="58" s="1"/>
  <c r="C68" i="58" s="1"/>
  <c r="E66" i="58"/>
  <c r="E65" i="58"/>
  <c r="E64" i="58"/>
  <c r="E63" i="58"/>
  <c r="E62" i="58"/>
  <c r="E61" i="58"/>
  <c r="E60" i="58"/>
  <c r="E59" i="58"/>
  <c r="E58" i="58"/>
  <c r="E57" i="58"/>
  <c r="I66" i="58" s="1"/>
  <c r="C57" i="58" s="1"/>
  <c r="E55" i="58"/>
  <c r="E54" i="58"/>
  <c r="E53" i="58"/>
  <c r="E52" i="58"/>
  <c r="E51" i="58"/>
  <c r="E50" i="58"/>
  <c r="E49" i="58"/>
  <c r="E48" i="58"/>
  <c r="I55" i="58" s="1"/>
  <c r="C47" i="58" s="1"/>
  <c r="E47" i="58"/>
  <c r="H45" i="58"/>
  <c r="E44" i="58"/>
  <c r="E43" i="58"/>
  <c r="E42" i="58"/>
  <c r="E41" i="58"/>
  <c r="E40" i="58"/>
  <c r="E39" i="58"/>
  <c r="E38" i="58"/>
  <c r="E37" i="58"/>
  <c r="I45" i="58" s="1"/>
  <c r="C37" i="58" s="1"/>
  <c r="K35" i="58"/>
  <c r="E34" i="58"/>
  <c r="E33" i="58"/>
  <c r="E32" i="58"/>
  <c r="M31" i="58"/>
  <c r="E30" i="58"/>
  <c r="E29" i="58"/>
  <c r="J28" i="58"/>
  <c r="M35" i="58" s="1"/>
  <c r="C25" i="58" s="1"/>
  <c r="I27" i="58"/>
  <c r="E26" i="58"/>
  <c r="E25" i="58"/>
  <c r="E14" i="58"/>
  <c r="C13" i="58" s="1"/>
  <c r="F5" i="58"/>
  <c r="E5" i="58"/>
  <c r="C6" i="58" s="1"/>
  <c r="E72" i="57"/>
  <c r="E71" i="57"/>
  <c r="J70" i="57"/>
  <c r="E69" i="57"/>
  <c r="E68" i="57"/>
  <c r="I72" i="57" s="1"/>
  <c r="C68" i="57" s="1"/>
  <c r="E66" i="57"/>
  <c r="E65" i="57"/>
  <c r="E64" i="57"/>
  <c r="E63" i="57"/>
  <c r="E62" i="57"/>
  <c r="E61" i="57"/>
  <c r="E60" i="57"/>
  <c r="E59" i="57"/>
  <c r="E58" i="57"/>
  <c r="E57" i="57"/>
  <c r="I66" i="57" s="1"/>
  <c r="C57" i="57" s="1"/>
  <c r="E55" i="57"/>
  <c r="E54" i="57"/>
  <c r="E53" i="57"/>
  <c r="E52" i="57"/>
  <c r="E51" i="57"/>
  <c r="E50" i="57"/>
  <c r="E49" i="57"/>
  <c r="E48" i="57"/>
  <c r="I55" i="57" s="1"/>
  <c r="C47" i="57" s="1"/>
  <c r="E47" i="57"/>
  <c r="H45" i="57"/>
  <c r="E44" i="57"/>
  <c r="E43" i="57"/>
  <c r="E42" i="57"/>
  <c r="E41" i="57"/>
  <c r="E40" i="57"/>
  <c r="E39" i="57"/>
  <c r="E38" i="57"/>
  <c r="E37" i="57"/>
  <c r="I45" i="57" s="1"/>
  <c r="C37" i="57" s="1"/>
  <c r="K35" i="57"/>
  <c r="E34" i="57"/>
  <c r="E33" i="57"/>
  <c r="E32" i="57"/>
  <c r="M31" i="57"/>
  <c r="E30" i="57"/>
  <c r="E29" i="57"/>
  <c r="J28" i="57"/>
  <c r="M35" i="57" s="1"/>
  <c r="C25" i="57" s="1"/>
  <c r="I27" i="57"/>
  <c r="E26" i="57"/>
  <c r="E25" i="57"/>
  <c r="E14" i="57"/>
  <c r="C13" i="57" s="1"/>
  <c r="F5" i="57"/>
  <c r="E5" i="57"/>
  <c r="C6" i="57" s="1"/>
  <c r="E72" i="56"/>
  <c r="E71" i="56"/>
  <c r="J70" i="56"/>
  <c r="E69" i="56"/>
  <c r="E68" i="56"/>
  <c r="I72" i="56" s="1"/>
  <c r="C68" i="56" s="1"/>
  <c r="E66" i="56"/>
  <c r="E65" i="56"/>
  <c r="E64" i="56"/>
  <c r="E63" i="56"/>
  <c r="E62" i="56"/>
  <c r="E61" i="56"/>
  <c r="E60" i="56"/>
  <c r="E59" i="56"/>
  <c r="E58" i="56"/>
  <c r="E57" i="56"/>
  <c r="I66" i="56" s="1"/>
  <c r="C57" i="56" s="1"/>
  <c r="E55" i="56"/>
  <c r="E54" i="56"/>
  <c r="E53" i="56"/>
  <c r="E52" i="56"/>
  <c r="E51" i="56"/>
  <c r="E50" i="56"/>
  <c r="E49" i="56"/>
  <c r="E48" i="56"/>
  <c r="I55" i="56" s="1"/>
  <c r="C47" i="56" s="1"/>
  <c r="E47" i="56"/>
  <c r="H45" i="56"/>
  <c r="E44" i="56"/>
  <c r="E43" i="56"/>
  <c r="E42" i="56"/>
  <c r="E41" i="56"/>
  <c r="E40" i="56"/>
  <c r="E39" i="56"/>
  <c r="E38" i="56"/>
  <c r="E37" i="56"/>
  <c r="I45" i="56" s="1"/>
  <c r="C37" i="56" s="1"/>
  <c r="K35" i="56"/>
  <c r="E34" i="56"/>
  <c r="E33" i="56"/>
  <c r="E32" i="56"/>
  <c r="M31" i="56"/>
  <c r="E30" i="56"/>
  <c r="E29" i="56"/>
  <c r="J28" i="56"/>
  <c r="M35" i="56" s="1"/>
  <c r="C25" i="56" s="1"/>
  <c r="I27" i="56"/>
  <c r="E26" i="56"/>
  <c r="E25" i="56"/>
  <c r="E14" i="56"/>
  <c r="C13" i="56" s="1"/>
  <c r="F5" i="56"/>
  <c r="E5" i="56"/>
  <c r="C6" i="56" s="1"/>
  <c r="E72" i="55"/>
  <c r="E71" i="55"/>
  <c r="J70" i="55"/>
  <c r="E69" i="55"/>
  <c r="E68" i="55"/>
  <c r="I72" i="55" s="1"/>
  <c r="C68" i="55" s="1"/>
  <c r="E66" i="55"/>
  <c r="E65" i="55"/>
  <c r="E64" i="55"/>
  <c r="E63" i="55"/>
  <c r="E62" i="55"/>
  <c r="E61" i="55"/>
  <c r="E60" i="55"/>
  <c r="E59" i="55"/>
  <c r="E58" i="55"/>
  <c r="E57" i="55"/>
  <c r="I66" i="55" s="1"/>
  <c r="C57" i="55" s="1"/>
  <c r="E55" i="55"/>
  <c r="E54" i="55"/>
  <c r="E53" i="55"/>
  <c r="E52" i="55"/>
  <c r="E51" i="55"/>
  <c r="E50" i="55"/>
  <c r="E49" i="55"/>
  <c r="E48" i="55"/>
  <c r="E47" i="55"/>
  <c r="I55" i="55" s="1"/>
  <c r="C47" i="55" s="1"/>
  <c r="H45" i="55"/>
  <c r="E44" i="55"/>
  <c r="E43" i="55"/>
  <c r="E42" i="55"/>
  <c r="E41" i="55"/>
  <c r="E40" i="55"/>
  <c r="E39" i="55"/>
  <c r="E38" i="55"/>
  <c r="E37" i="55"/>
  <c r="I45" i="55" s="1"/>
  <c r="C37" i="55" s="1"/>
  <c r="K35" i="55"/>
  <c r="E34" i="55"/>
  <c r="E33" i="55"/>
  <c r="E32" i="55"/>
  <c r="M31" i="55"/>
  <c r="E30" i="55"/>
  <c r="E29" i="55"/>
  <c r="J28" i="55"/>
  <c r="M35" i="55" s="1"/>
  <c r="C25" i="55" s="1"/>
  <c r="I27" i="55"/>
  <c r="E26" i="55"/>
  <c r="E25" i="55"/>
  <c r="E14" i="55"/>
  <c r="C13" i="55"/>
  <c r="C6" i="55"/>
  <c r="F5" i="55"/>
  <c r="E5" i="55"/>
  <c r="E72" i="54"/>
  <c r="E71" i="54"/>
  <c r="J70" i="54"/>
  <c r="E69" i="54"/>
  <c r="E68" i="54"/>
  <c r="I72" i="54" s="1"/>
  <c r="C68" i="54" s="1"/>
  <c r="E66" i="54"/>
  <c r="E65" i="54"/>
  <c r="E64" i="54"/>
  <c r="E63" i="54"/>
  <c r="E62" i="54"/>
  <c r="E61" i="54"/>
  <c r="E60" i="54"/>
  <c r="E59" i="54"/>
  <c r="E58" i="54"/>
  <c r="E57" i="54"/>
  <c r="I66" i="54" s="1"/>
  <c r="C57" i="54" s="1"/>
  <c r="E55" i="54"/>
  <c r="E54" i="54"/>
  <c r="E53" i="54"/>
  <c r="E52" i="54"/>
  <c r="E51" i="54"/>
  <c r="E50" i="54"/>
  <c r="E49" i="54"/>
  <c r="E48" i="54"/>
  <c r="E47" i="54"/>
  <c r="I55" i="54" s="1"/>
  <c r="C47" i="54" s="1"/>
  <c r="H45" i="54"/>
  <c r="E44" i="54"/>
  <c r="E43" i="54"/>
  <c r="E42" i="54"/>
  <c r="E41" i="54"/>
  <c r="E40" i="54"/>
  <c r="E39" i="54"/>
  <c r="E38" i="54"/>
  <c r="I45" i="54" s="1"/>
  <c r="C37" i="54" s="1"/>
  <c r="E37" i="54"/>
  <c r="K35" i="54"/>
  <c r="E34" i="54"/>
  <c r="E33" i="54"/>
  <c r="E32" i="54"/>
  <c r="M31" i="54"/>
  <c r="E30" i="54"/>
  <c r="E29" i="54"/>
  <c r="I27" i="54"/>
  <c r="E26" i="54"/>
  <c r="E25" i="54"/>
  <c r="E14" i="54"/>
  <c r="C13" i="54" s="1"/>
  <c r="F5" i="54"/>
  <c r="E5" i="54"/>
  <c r="C6" i="54" s="1"/>
  <c r="E72" i="53"/>
  <c r="E71" i="53"/>
  <c r="J70" i="53"/>
  <c r="E69" i="53"/>
  <c r="E68" i="53"/>
  <c r="I72" i="53" s="1"/>
  <c r="C68" i="53" s="1"/>
  <c r="E66" i="53"/>
  <c r="E65" i="53"/>
  <c r="E64" i="53"/>
  <c r="E63" i="53"/>
  <c r="E62" i="53"/>
  <c r="E61" i="53"/>
  <c r="E60" i="53"/>
  <c r="E59" i="53"/>
  <c r="E58" i="53"/>
  <c r="E57" i="53"/>
  <c r="I66" i="53" s="1"/>
  <c r="C57" i="53" s="1"/>
  <c r="E55" i="53"/>
  <c r="E54" i="53"/>
  <c r="E53" i="53"/>
  <c r="E52" i="53"/>
  <c r="E51" i="53"/>
  <c r="E50" i="53"/>
  <c r="E49" i="53"/>
  <c r="E48" i="53"/>
  <c r="I55" i="53" s="1"/>
  <c r="C47" i="53" s="1"/>
  <c r="E47" i="53"/>
  <c r="H45" i="53"/>
  <c r="E44" i="53"/>
  <c r="E43" i="53"/>
  <c r="E42" i="53"/>
  <c r="E41" i="53"/>
  <c r="E40" i="53"/>
  <c r="E39" i="53"/>
  <c r="E38" i="53"/>
  <c r="E37" i="53"/>
  <c r="I45" i="53" s="1"/>
  <c r="C37" i="53" s="1"/>
  <c r="K35" i="53"/>
  <c r="E34" i="53"/>
  <c r="E33" i="53"/>
  <c r="E32" i="53"/>
  <c r="M31" i="53"/>
  <c r="E30" i="53"/>
  <c r="E29" i="53"/>
  <c r="J28" i="53"/>
  <c r="M35" i="53" s="1"/>
  <c r="C25" i="53" s="1"/>
  <c r="I27" i="53"/>
  <c r="E26" i="53"/>
  <c r="E25" i="53"/>
  <c r="E14" i="53"/>
  <c r="C13" i="53" s="1"/>
  <c r="F5" i="53"/>
  <c r="E5" i="53"/>
  <c r="C6" i="53" s="1"/>
  <c r="E72" i="52"/>
  <c r="E71" i="52"/>
  <c r="J70" i="52"/>
  <c r="E69" i="52"/>
  <c r="E68" i="52"/>
  <c r="I72" i="52" s="1"/>
  <c r="C68" i="52" s="1"/>
  <c r="E66" i="52"/>
  <c r="E65" i="52"/>
  <c r="E64" i="52"/>
  <c r="E63" i="52"/>
  <c r="E62" i="52"/>
  <c r="E61" i="52"/>
  <c r="E60" i="52"/>
  <c r="E59" i="52"/>
  <c r="E58" i="52"/>
  <c r="E57" i="52"/>
  <c r="I66" i="52" s="1"/>
  <c r="C57" i="52" s="1"/>
  <c r="E55" i="52"/>
  <c r="E54" i="52"/>
  <c r="E53" i="52"/>
  <c r="E52" i="52"/>
  <c r="E51" i="52"/>
  <c r="E50" i="52"/>
  <c r="E49" i="52"/>
  <c r="E48" i="52"/>
  <c r="E47" i="52"/>
  <c r="I55" i="52" s="1"/>
  <c r="C47" i="52" s="1"/>
  <c r="I45" i="52"/>
  <c r="C37" i="52" s="1"/>
  <c r="H45" i="52"/>
  <c r="E44" i="52"/>
  <c r="E43" i="52"/>
  <c r="E42" i="52"/>
  <c r="E41" i="52"/>
  <c r="E40" i="52"/>
  <c r="E39" i="52"/>
  <c r="E38" i="52"/>
  <c r="E37" i="52"/>
  <c r="K35" i="52"/>
  <c r="E34" i="52"/>
  <c r="E33" i="52"/>
  <c r="E32" i="52"/>
  <c r="M31" i="52"/>
  <c r="E30" i="52"/>
  <c r="E29" i="52"/>
  <c r="I27" i="52"/>
  <c r="E26" i="52"/>
  <c r="E25" i="52"/>
  <c r="E14" i="52"/>
  <c r="C13" i="52" s="1"/>
  <c r="F5" i="52"/>
  <c r="E5" i="52"/>
  <c r="C6" i="52" s="1"/>
  <c r="E72" i="51"/>
  <c r="E71" i="51"/>
  <c r="J70" i="51"/>
  <c r="E69" i="51"/>
  <c r="E68" i="51"/>
  <c r="I72" i="51" s="1"/>
  <c r="C68" i="51" s="1"/>
  <c r="E66" i="51"/>
  <c r="E65" i="51"/>
  <c r="E64" i="51"/>
  <c r="E63" i="51"/>
  <c r="E62" i="51"/>
  <c r="E61" i="51"/>
  <c r="E60" i="51"/>
  <c r="E59" i="51"/>
  <c r="E58" i="51"/>
  <c r="E57" i="51"/>
  <c r="I66" i="51" s="1"/>
  <c r="C57" i="51" s="1"/>
  <c r="E55" i="51"/>
  <c r="E54" i="51"/>
  <c r="E53" i="51"/>
  <c r="E52" i="51"/>
  <c r="E51" i="51"/>
  <c r="E50" i="51"/>
  <c r="E49" i="51"/>
  <c r="E48" i="51"/>
  <c r="I55" i="51" s="1"/>
  <c r="C47" i="51" s="1"/>
  <c r="E47" i="51"/>
  <c r="H45" i="51"/>
  <c r="E44" i="51"/>
  <c r="E43" i="51"/>
  <c r="E42" i="51"/>
  <c r="E41" i="51"/>
  <c r="E40" i="51"/>
  <c r="E39" i="51"/>
  <c r="E38" i="51"/>
  <c r="E37" i="51"/>
  <c r="I45" i="51" s="1"/>
  <c r="C37" i="51" s="1"/>
  <c r="K35" i="51"/>
  <c r="E34" i="51"/>
  <c r="E33" i="51"/>
  <c r="E32" i="51"/>
  <c r="M31" i="51"/>
  <c r="E30" i="51"/>
  <c r="E29" i="51"/>
  <c r="I27" i="51"/>
  <c r="J28" i="51" s="1"/>
  <c r="E26" i="51"/>
  <c r="E25" i="51"/>
  <c r="E14" i="51"/>
  <c r="C13" i="51" s="1"/>
  <c r="F5" i="51"/>
  <c r="E5" i="51"/>
  <c r="C6" i="51" s="1"/>
  <c r="E72" i="50"/>
  <c r="E71" i="50"/>
  <c r="J70" i="50"/>
  <c r="E69" i="50"/>
  <c r="E68" i="50"/>
  <c r="I72" i="50" s="1"/>
  <c r="C68" i="50" s="1"/>
  <c r="E66" i="50"/>
  <c r="E65" i="50"/>
  <c r="E64" i="50"/>
  <c r="E63" i="50"/>
  <c r="E62" i="50"/>
  <c r="E61" i="50"/>
  <c r="E60" i="50"/>
  <c r="E59" i="50"/>
  <c r="E58" i="50"/>
  <c r="E57" i="50"/>
  <c r="I66" i="50" s="1"/>
  <c r="C57" i="50" s="1"/>
  <c r="E55" i="50"/>
  <c r="E54" i="50"/>
  <c r="E53" i="50"/>
  <c r="E52" i="50"/>
  <c r="E51" i="50"/>
  <c r="E50" i="50"/>
  <c r="E49" i="50"/>
  <c r="E48" i="50"/>
  <c r="E47" i="50"/>
  <c r="I55" i="50" s="1"/>
  <c r="C47" i="50" s="1"/>
  <c r="H45" i="50"/>
  <c r="E44" i="50"/>
  <c r="E43" i="50"/>
  <c r="E42" i="50"/>
  <c r="E41" i="50"/>
  <c r="E40" i="50"/>
  <c r="E39" i="50"/>
  <c r="E38" i="50"/>
  <c r="I45" i="50" s="1"/>
  <c r="C37" i="50" s="1"/>
  <c r="E37" i="50"/>
  <c r="K35" i="50"/>
  <c r="E34" i="50"/>
  <c r="E33" i="50"/>
  <c r="E32" i="50"/>
  <c r="M31" i="50"/>
  <c r="E30" i="50"/>
  <c r="E29" i="50"/>
  <c r="J28" i="50"/>
  <c r="M35" i="50" s="1"/>
  <c r="C25" i="50" s="1"/>
  <c r="I27" i="50"/>
  <c r="E26" i="50"/>
  <c r="E25" i="50"/>
  <c r="E14" i="50"/>
  <c r="C13" i="50" s="1"/>
  <c r="F5" i="50"/>
  <c r="E5" i="50"/>
  <c r="C6" i="50" s="1"/>
  <c r="E72" i="49"/>
  <c r="E71" i="49"/>
  <c r="J70" i="49"/>
  <c r="E69" i="49"/>
  <c r="E68" i="49"/>
  <c r="I72" i="49" s="1"/>
  <c r="C68" i="49" s="1"/>
  <c r="E66" i="49"/>
  <c r="E65" i="49"/>
  <c r="E64" i="49"/>
  <c r="E63" i="49"/>
  <c r="E62" i="49"/>
  <c r="E61" i="49"/>
  <c r="E60" i="49"/>
  <c r="E59" i="49"/>
  <c r="I66" i="49" s="1"/>
  <c r="C57" i="49" s="1"/>
  <c r="E58" i="49"/>
  <c r="E57" i="49"/>
  <c r="E55" i="49"/>
  <c r="E54" i="49"/>
  <c r="E53" i="49"/>
  <c r="E52" i="49"/>
  <c r="E51" i="49"/>
  <c r="E50" i="49"/>
  <c r="E49" i="49"/>
  <c r="E48" i="49"/>
  <c r="I55" i="49" s="1"/>
  <c r="C47" i="49" s="1"/>
  <c r="E47" i="49"/>
  <c r="H45" i="49"/>
  <c r="E44" i="49"/>
  <c r="E43" i="49"/>
  <c r="E42" i="49"/>
  <c r="E41" i="49"/>
  <c r="E40" i="49"/>
  <c r="E39" i="49"/>
  <c r="E38" i="49"/>
  <c r="E37" i="49"/>
  <c r="I45" i="49" s="1"/>
  <c r="C37" i="49" s="1"/>
  <c r="K35" i="49"/>
  <c r="E34" i="49"/>
  <c r="E33" i="49"/>
  <c r="E32" i="49"/>
  <c r="M31" i="49"/>
  <c r="E30" i="49"/>
  <c r="E29" i="49"/>
  <c r="I27" i="49"/>
  <c r="J28" i="49" s="1"/>
  <c r="E26" i="49"/>
  <c r="M35" i="49" s="1"/>
  <c r="C25" i="49" s="1"/>
  <c r="E25" i="49"/>
  <c r="E14" i="49"/>
  <c r="C13" i="49" s="1"/>
  <c r="F5" i="49"/>
  <c r="E5" i="49"/>
  <c r="C6" i="49" s="1"/>
  <c r="E72" i="48"/>
  <c r="E71" i="48"/>
  <c r="J70" i="48"/>
  <c r="E69" i="48"/>
  <c r="E68" i="48"/>
  <c r="I72" i="48" s="1"/>
  <c r="C68" i="48" s="1"/>
  <c r="E66" i="48"/>
  <c r="E65" i="48"/>
  <c r="E64" i="48"/>
  <c r="E63" i="48"/>
  <c r="E62" i="48"/>
  <c r="E61" i="48"/>
  <c r="E60" i="48"/>
  <c r="E59" i="48"/>
  <c r="I66" i="48" s="1"/>
  <c r="C57" i="48" s="1"/>
  <c r="E58" i="48"/>
  <c r="E57" i="48"/>
  <c r="E55" i="48"/>
  <c r="E54" i="48"/>
  <c r="E53" i="48"/>
  <c r="E52" i="48"/>
  <c r="E51" i="48"/>
  <c r="E50" i="48"/>
  <c r="E49" i="48"/>
  <c r="E48" i="48"/>
  <c r="I55" i="48" s="1"/>
  <c r="C47" i="48" s="1"/>
  <c r="E47" i="48"/>
  <c r="H45" i="48"/>
  <c r="E44" i="48"/>
  <c r="E43" i="48"/>
  <c r="E42" i="48"/>
  <c r="E41" i="48"/>
  <c r="E40" i="48"/>
  <c r="E39" i="48"/>
  <c r="E38" i="48"/>
  <c r="E37" i="48"/>
  <c r="I45" i="48" s="1"/>
  <c r="C37" i="48" s="1"/>
  <c r="K35" i="48"/>
  <c r="E34" i="48"/>
  <c r="E33" i="48"/>
  <c r="E32" i="48"/>
  <c r="M31" i="48"/>
  <c r="E30" i="48"/>
  <c r="E29" i="48"/>
  <c r="I27" i="48"/>
  <c r="J28" i="48" s="1"/>
  <c r="E26" i="48"/>
  <c r="M35" i="48" s="1"/>
  <c r="C25" i="48" s="1"/>
  <c r="E25" i="48"/>
  <c r="E14" i="48"/>
  <c r="C13" i="48" s="1"/>
  <c r="F5" i="48"/>
  <c r="E5" i="48"/>
  <c r="C6" i="48" s="1"/>
  <c r="E72" i="47"/>
  <c r="E71" i="47"/>
  <c r="J70" i="47"/>
  <c r="E69" i="47"/>
  <c r="E68" i="47"/>
  <c r="I72" i="47" s="1"/>
  <c r="C68" i="47" s="1"/>
  <c r="E66" i="47"/>
  <c r="E65" i="47"/>
  <c r="E64" i="47"/>
  <c r="E63" i="47"/>
  <c r="E62" i="47"/>
  <c r="E61" i="47"/>
  <c r="E60" i="47"/>
  <c r="E59" i="47"/>
  <c r="I66" i="47" s="1"/>
  <c r="C57" i="47" s="1"/>
  <c r="E58" i="47"/>
  <c r="E57" i="47"/>
  <c r="E55" i="47"/>
  <c r="E54" i="47"/>
  <c r="E53" i="47"/>
  <c r="E52" i="47"/>
  <c r="E51" i="47"/>
  <c r="E50" i="47"/>
  <c r="E49" i="47"/>
  <c r="E48" i="47"/>
  <c r="I55" i="47" s="1"/>
  <c r="C47" i="47" s="1"/>
  <c r="E47" i="47"/>
  <c r="H45" i="47"/>
  <c r="E44" i="47"/>
  <c r="E43" i="47"/>
  <c r="E42" i="47"/>
  <c r="E41" i="47"/>
  <c r="E40" i="47"/>
  <c r="E39" i="47"/>
  <c r="E38" i="47"/>
  <c r="E37" i="47"/>
  <c r="I45" i="47" s="1"/>
  <c r="C37" i="47" s="1"/>
  <c r="K35" i="47"/>
  <c r="E34" i="47"/>
  <c r="E33" i="47"/>
  <c r="E32" i="47"/>
  <c r="M31" i="47"/>
  <c r="E30" i="47"/>
  <c r="E29" i="47"/>
  <c r="I27" i="47"/>
  <c r="J28" i="47" s="1"/>
  <c r="E26" i="47"/>
  <c r="M35" i="47" s="1"/>
  <c r="C25" i="47" s="1"/>
  <c r="E25" i="47"/>
  <c r="E14" i="47"/>
  <c r="C13" i="47" s="1"/>
  <c r="F5" i="47"/>
  <c r="E5" i="47"/>
  <c r="C6" i="47" s="1"/>
  <c r="E72" i="46"/>
  <c r="E71" i="46"/>
  <c r="J70" i="46"/>
  <c r="E69" i="46"/>
  <c r="E68" i="46"/>
  <c r="I72" i="46" s="1"/>
  <c r="C68" i="46" s="1"/>
  <c r="E66" i="46"/>
  <c r="E65" i="46"/>
  <c r="E64" i="46"/>
  <c r="E63" i="46"/>
  <c r="E62" i="46"/>
  <c r="E61" i="46"/>
  <c r="E60" i="46"/>
  <c r="E59" i="46"/>
  <c r="E58" i="46"/>
  <c r="E57" i="46"/>
  <c r="I66" i="46" s="1"/>
  <c r="C57" i="46" s="1"/>
  <c r="E55" i="46"/>
  <c r="E54" i="46"/>
  <c r="E53" i="46"/>
  <c r="E52" i="46"/>
  <c r="E51" i="46"/>
  <c r="E50" i="46"/>
  <c r="E49" i="46"/>
  <c r="E48" i="46"/>
  <c r="I55" i="46" s="1"/>
  <c r="C47" i="46" s="1"/>
  <c r="E47" i="46"/>
  <c r="H45" i="46"/>
  <c r="E44" i="46"/>
  <c r="E43" i="46"/>
  <c r="E42" i="46"/>
  <c r="E41" i="46"/>
  <c r="E40" i="46"/>
  <c r="E39" i="46"/>
  <c r="E38" i="46"/>
  <c r="E37" i="46"/>
  <c r="I45" i="46" s="1"/>
  <c r="C37" i="46" s="1"/>
  <c r="K35" i="46"/>
  <c r="E34" i="46"/>
  <c r="E33" i="46"/>
  <c r="E32" i="46"/>
  <c r="M31" i="46"/>
  <c r="E30" i="46"/>
  <c r="E29" i="46"/>
  <c r="J28" i="46"/>
  <c r="M35" i="46" s="1"/>
  <c r="C25" i="46" s="1"/>
  <c r="I27" i="46"/>
  <c r="E26" i="46"/>
  <c r="E25" i="46"/>
  <c r="E14" i="46"/>
  <c r="C13" i="46" s="1"/>
  <c r="F5" i="46"/>
  <c r="E5" i="46"/>
  <c r="C6" i="46" s="1"/>
  <c r="E72" i="45"/>
  <c r="E71" i="45"/>
  <c r="J70" i="45"/>
  <c r="E69" i="45"/>
  <c r="E68" i="45"/>
  <c r="I72" i="45" s="1"/>
  <c r="C68" i="45" s="1"/>
  <c r="E66" i="45"/>
  <c r="E65" i="45"/>
  <c r="E64" i="45"/>
  <c r="E63" i="45"/>
  <c r="E62" i="45"/>
  <c r="E61" i="45"/>
  <c r="E60" i="45"/>
  <c r="E59" i="45"/>
  <c r="E58" i="45"/>
  <c r="E57" i="45"/>
  <c r="I66" i="45" s="1"/>
  <c r="C57" i="45" s="1"/>
  <c r="E55" i="45"/>
  <c r="E54" i="45"/>
  <c r="E53" i="45"/>
  <c r="E52" i="45"/>
  <c r="E51" i="45"/>
  <c r="E50" i="45"/>
  <c r="E49" i="45"/>
  <c r="E48" i="45"/>
  <c r="E47" i="45"/>
  <c r="I55" i="45" s="1"/>
  <c r="C47" i="45" s="1"/>
  <c r="H45" i="45"/>
  <c r="E44" i="45"/>
  <c r="E43" i="45"/>
  <c r="E42" i="45"/>
  <c r="E41" i="45"/>
  <c r="E40" i="45"/>
  <c r="E39" i="45"/>
  <c r="E38" i="45"/>
  <c r="I45" i="45" s="1"/>
  <c r="C37" i="45" s="1"/>
  <c r="E37" i="45"/>
  <c r="K35" i="45"/>
  <c r="E34" i="45"/>
  <c r="E33" i="45"/>
  <c r="E32" i="45"/>
  <c r="M31" i="45"/>
  <c r="E30" i="45"/>
  <c r="E29" i="45"/>
  <c r="I27" i="45"/>
  <c r="E26" i="45"/>
  <c r="E25" i="45"/>
  <c r="E14" i="45"/>
  <c r="C13" i="45" s="1"/>
  <c r="F5" i="45"/>
  <c r="E5" i="45"/>
  <c r="C6" i="45" s="1"/>
  <c r="E72" i="44"/>
  <c r="E71" i="44"/>
  <c r="J70" i="44"/>
  <c r="E69" i="44"/>
  <c r="E68" i="44"/>
  <c r="I72" i="44" s="1"/>
  <c r="C68" i="44" s="1"/>
  <c r="E66" i="44"/>
  <c r="E65" i="44"/>
  <c r="E64" i="44"/>
  <c r="E63" i="44"/>
  <c r="E62" i="44"/>
  <c r="E61" i="44"/>
  <c r="E60" i="44"/>
  <c r="E59" i="44"/>
  <c r="E58" i="44"/>
  <c r="E57" i="44"/>
  <c r="I66" i="44" s="1"/>
  <c r="C57" i="44" s="1"/>
  <c r="E55" i="44"/>
  <c r="E54" i="44"/>
  <c r="E53" i="44"/>
  <c r="E52" i="44"/>
  <c r="E51" i="44"/>
  <c r="E50" i="44"/>
  <c r="E49" i="44"/>
  <c r="E48" i="44"/>
  <c r="I55" i="44" s="1"/>
  <c r="C47" i="44" s="1"/>
  <c r="E47" i="44"/>
  <c r="H45" i="44"/>
  <c r="E44" i="44"/>
  <c r="E43" i="44"/>
  <c r="E42" i="44"/>
  <c r="E41" i="44"/>
  <c r="E40" i="44"/>
  <c r="E39" i="44"/>
  <c r="E38" i="44"/>
  <c r="E37" i="44"/>
  <c r="I45" i="44" s="1"/>
  <c r="C37" i="44" s="1"/>
  <c r="K35" i="44"/>
  <c r="E34" i="44"/>
  <c r="E33" i="44"/>
  <c r="E32" i="44"/>
  <c r="M31" i="44"/>
  <c r="E30" i="44"/>
  <c r="E29" i="44"/>
  <c r="J28" i="44"/>
  <c r="M35" i="44" s="1"/>
  <c r="C25" i="44" s="1"/>
  <c r="I27" i="44"/>
  <c r="E26" i="44"/>
  <c r="E25" i="44"/>
  <c r="E14" i="44"/>
  <c r="C13" i="44" s="1"/>
  <c r="F5" i="44"/>
  <c r="E5" i="44"/>
  <c r="C6" i="44" s="1"/>
  <c r="E72" i="43"/>
  <c r="E71" i="43"/>
  <c r="J70" i="43"/>
  <c r="E69" i="43"/>
  <c r="E68" i="43"/>
  <c r="I72" i="43" s="1"/>
  <c r="C68" i="43" s="1"/>
  <c r="E66" i="43"/>
  <c r="E65" i="43"/>
  <c r="E64" i="43"/>
  <c r="E63" i="43"/>
  <c r="E62" i="43"/>
  <c r="E61" i="43"/>
  <c r="E60" i="43"/>
  <c r="E59" i="43"/>
  <c r="E58" i="43"/>
  <c r="E57" i="43"/>
  <c r="I66" i="43" s="1"/>
  <c r="C57" i="43" s="1"/>
  <c r="E55" i="43"/>
  <c r="E54" i="43"/>
  <c r="E53" i="43"/>
  <c r="E52" i="43"/>
  <c r="E51" i="43"/>
  <c r="E50" i="43"/>
  <c r="E49" i="43"/>
  <c r="E48" i="43"/>
  <c r="E47" i="43"/>
  <c r="I55" i="43" s="1"/>
  <c r="C47" i="43" s="1"/>
  <c r="H45" i="43"/>
  <c r="E44" i="43"/>
  <c r="E43" i="43"/>
  <c r="E42" i="43"/>
  <c r="E41" i="43"/>
  <c r="E40" i="43"/>
  <c r="E39" i="43"/>
  <c r="E38" i="43"/>
  <c r="E37" i="43"/>
  <c r="I45" i="43" s="1"/>
  <c r="C37" i="43" s="1"/>
  <c r="K35" i="43"/>
  <c r="E34" i="43"/>
  <c r="E33" i="43"/>
  <c r="E32" i="43"/>
  <c r="M31" i="43"/>
  <c r="E30" i="43"/>
  <c r="E29" i="43"/>
  <c r="J28" i="43"/>
  <c r="M35" i="43" s="1"/>
  <c r="C25" i="43" s="1"/>
  <c r="I27" i="43"/>
  <c r="E26" i="43"/>
  <c r="E25" i="43"/>
  <c r="E14" i="43"/>
  <c r="C13" i="43" s="1"/>
  <c r="F5" i="43"/>
  <c r="E5" i="43"/>
  <c r="C6" i="43" s="1"/>
  <c r="E72" i="42"/>
  <c r="E71" i="42"/>
  <c r="J70" i="42"/>
  <c r="E69" i="42"/>
  <c r="E68" i="42"/>
  <c r="I72" i="42" s="1"/>
  <c r="C68" i="42" s="1"/>
  <c r="E66" i="42"/>
  <c r="E65" i="42"/>
  <c r="E64" i="42"/>
  <c r="E63" i="42"/>
  <c r="E62" i="42"/>
  <c r="E61" i="42"/>
  <c r="E60" i="42"/>
  <c r="E59" i="42"/>
  <c r="I66" i="42" s="1"/>
  <c r="C57" i="42" s="1"/>
  <c r="E58" i="42"/>
  <c r="E57" i="42"/>
  <c r="E55" i="42"/>
  <c r="E54" i="42"/>
  <c r="E53" i="42"/>
  <c r="E52" i="42"/>
  <c r="E51" i="42"/>
  <c r="E50" i="42"/>
  <c r="E49" i="42"/>
  <c r="E48" i="42"/>
  <c r="I55" i="42" s="1"/>
  <c r="C47" i="42" s="1"/>
  <c r="E47" i="42"/>
  <c r="H45" i="42"/>
  <c r="E44" i="42"/>
  <c r="E43" i="42"/>
  <c r="E42" i="42"/>
  <c r="E41" i="42"/>
  <c r="E40" i="42"/>
  <c r="E39" i="42"/>
  <c r="E38" i="42"/>
  <c r="E37" i="42"/>
  <c r="I45" i="42" s="1"/>
  <c r="C37" i="42" s="1"/>
  <c r="K35" i="42"/>
  <c r="E34" i="42"/>
  <c r="E33" i="42"/>
  <c r="E32" i="42"/>
  <c r="M31" i="42"/>
  <c r="E30" i="42"/>
  <c r="E29" i="42"/>
  <c r="I27" i="42"/>
  <c r="J28" i="42" s="1"/>
  <c r="E26" i="42"/>
  <c r="M35" i="42" s="1"/>
  <c r="C25" i="42" s="1"/>
  <c r="E25" i="42"/>
  <c r="E14" i="42"/>
  <c r="C13" i="42" s="1"/>
  <c r="F5" i="42"/>
  <c r="E5" i="42"/>
  <c r="C6" i="42" s="1"/>
  <c r="E72" i="41"/>
  <c r="E71" i="41"/>
  <c r="J70" i="41"/>
  <c r="E69" i="41"/>
  <c r="E68" i="41"/>
  <c r="I72" i="41" s="1"/>
  <c r="C68" i="41" s="1"/>
  <c r="E66" i="41"/>
  <c r="E65" i="41"/>
  <c r="E64" i="41"/>
  <c r="E63" i="41"/>
  <c r="E62" i="41"/>
  <c r="E61" i="41"/>
  <c r="E60" i="41"/>
  <c r="E59" i="41"/>
  <c r="E58" i="41"/>
  <c r="E57" i="41"/>
  <c r="I66" i="41" s="1"/>
  <c r="C57" i="41" s="1"/>
  <c r="E55" i="41"/>
  <c r="E54" i="41"/>
  <c r="E53" i="41"/>
  <c r="E52" i="41"/>
  <c r="E51" i="41"/>
  <c r="E50" i="41"/>
  <c r="E49" i="41"/>
  <c r="E48" i="41"/>
  <c r="E47" i="41"/>
  <c r="I55" i="41" s="1"/>
  <c r="C47" i="41" s="1"/>
  <c r="H45" i="41"/>
  <c r="E44" i="41"/>
  <c r="E43" i="41"/>
  <c r="E42" i="41"/>
  <c r="E41" i="41"/>
  <c r="E40" i="41"/>
  <c r="E39" i="41"/>
  <c r="E38" i="41"/>
  <c r="E37" i="41"/>
  <c r="I45" i="41" s="1"/>
  <c r="C37" i="41" s="1"/>
  <c r="K35" i="41"/>
  <c r="E34" i="41"/>
  <c r="E33" i="41"/>
  <c r="E32" i="41"/>
  <c r="M31" i="41"/>
  <c r="E30" i="41"/>
  <c r="E29" i="41"/>
  <c r="J28" i="41"/>
  <c r="M35" i="41" s="1"/>
  <c r="C25" i="41" s="1"/>
  <c r="I27" i="41"/>
  <c r="E26" i="41"/>
  <c r="E25" i="41"/>
  <c r="E14" i="41"/>
  <c r="C13" i="41" s="1"/>
  <c r="F5" i="41"/>
  <c r="E5" i="41"/>
  <c r="C6" i="41" s="1"/>
  <c r="E72" i="40"/>
  <c r="E71" i="40"/>
  <c r="J70" i="40"/>
  <c r="E69" i="40"/>
  <c r="E68" i="40"/>
  <c r="I72" i="40" s="1"/>
  <c r="C68" i="40" s="1"/>
  <c r="E66" i="40"/>
  <c r="E65" i="40"/>
  <c r="E64" i="40"/>
  <c r="E63" i="40"/>
  <c r="E62" i="40"/>
  <c r="E61" i="40"/>
  <c r="E60" i="40"/>
  <c r="E59" i="40"/>
  <c r="I66" i="40" s="1"/>
  <c r="C57" i="40" s="1"/>
  <c r="E58" i="40"/>
  <c r="E57" i="40"/>
  <c r="E55" i="40"/>
  <c r="E54" i="40"/>
  <c r="E53" i="40"/>
  <c r="E52" i="40"/>
  <c r="E51" i="40"/>
  <c r="E50" i="40"/>
  <c r="E49" i="40"/>
  <c r="E48" i="40"/>
  <c r="I55" i="40" s="1"/>
  <c r="C47" i="40" s="1"/>
  <c r="E47" i="40"/>
  <c r="H45" i="40"/>
  <c r="E44" i="40"/>
  <c r="E43" i="40"/>
  <c r="E42" i="40"/>
  <c r="E41" i="40"/>
  <c r="E40" i="40"/>
  <c r="E39" i="40"/>
  <c r="E38" i="40"/>
  <c r="E37" i="40"/>
  <c r="I45" i="40" s="1"/>
  <c r="C37" i="40" s="1"/>
  <c r="K35" i="40"/>
  <c r="E34" i="40"/>
  <c r="E33" i="40"/>
  <c r="E32" i="40"/>
  <c r="M31" i="40"/>
  <c r="E30" i="40"/>
  <c r="E29" i="40"/>
  <c r="I27" i="40"/>
  <c r="J28" i="40" s="1"/>
  <c r="E26" i="40"/>
  <c r="M35" i="40" s="1"/>
  <c r="C25" i="40" s="1"/>
  <c r="E25" i="40"/>
  <c r="E14" i="40"/>
  <c r="C13" i="40" s="1"/>
  <c r="F5" i="40"/>
  <c r="E5" i="40"/>
  <c r="C6" i="40" s="1"/>
  <c r="E72" i="39"/>
  <c r="E71" i="39"/>
  <c r="J70" i="39"/>
  <c r="E69" i="39"/>
  <c r="E68" i="39"/>
  <c r="I72" i="39" s="1"/>
  <c r="C68" i="39" s="1"/>
  <c r="E66" i="39"/>
  <c r="E65" i="39"/>
  <c r="E64" i="39"/>
  <c r="E63" i="39"/>
  <c r="E62" i="39"/>
  <c r="E61" i="39"/>
  <c r="E60" i="39"/>
  <c r="E59" i="39"/>
  <c r="I66" i="39" s="1"/>
  <c r="C57" i="39" s="1"/>
  <c r="E58" i="39"/>
  <c r="E57" i="39"/>
  <c r="E55" i="39"/>
  <c r="E54" i="39"/>
  <c r="E53" i="39"/>
  <c r="E52" i="39"/>
  <c r="E51" i="39"/>
  <c r="E50" i="39"/>
  <c r="E49" i="39"/>
  <c r="E48" i="39"/>
  <c r="I55" i="39" s="1"/>
  <c r="C47" i="39" s="1"/>
  <c r="E47" i="39"/>
  <c r="H45" i="39"/>
  <c r="E44" i="39"/>
  <c r="E43" i="39"/>
  <c r="E42" i="39"/>
  <c r="E41" i="39"/>
  <c r="E40" i="39"/>
  <c r="E39" i="39"/>
  <c r="E38" i="39"/>
  <c r="E37" i="39"/>
  <c r="I45" i="39" s="1"/>
  <c r="C37" i="39" s="1"/>
  <c r="K35" i="39"/>
  <c r="E34" i="39"/>
  <c r="E33" i="39"/>
  <c r="E32" i="39"/>
  <c r="M31" i="39"/>
  <c r="E30" i="39"/>
  <c r="E29" i="39"/>
  <c r="I27" i="39"/>
  <c r="J28" i="39" s="1"/>
  <c r="E26" i="39"/>
  <c r="M35" i="39" s="1"/>
  <c r="C25" i="39" s="1"/>
  <c r="E25" i="39"/>
  <c r="E14" i="39"/>
  <c r="C13" i="39" s="1"/>
  <c r="F5" i="39"/>
  <c r="E5" i="39"/>
  <c r="C6" i="39" s="1"/>
  <c r="E72" i="38"/>
  <c r="E71" i="38"/>
  <c r="J70" i="38"/>
  <c r="E69" i="38"/>
  <c r="E68" i="38"/>
  <c r="I72" i="38" s="1"/>
  <c r="C68" i="38" s="1"/>
  <c r="E66" i="38"/>
  <c r="E65" i="38"/>
  <c r="E64" i="38"/>
  <c r="E63" i="38"/>
  <c r="E62" i="38"/>
  <c r="E61" i="38"/>
  <c r="E60" i="38"/>
  <c r="E59" i="38"/>
  <c r="I66" i="38" s="1"/>
  <c r="C57" i="38" s="1"/>
  <c r="E58" i="38"/>
  <c r="E57" i="38"/>
  <c r="E55" i="38"/>
  <c r="E54" i="38"/>
  <c r="E53" i="38"/>
  <c r="E52" i="38"/>
  <c r="E51" i="38"/>
  <c r="E50" i="38"/>
  <c r="E49" i="38"/>
  <c r="E48" i="38"/>
  <c r="I55" i="38" s="1"/>
  <c r="C47" i="38" s="1"/>
  <c r="E47" i="38"/>
  <c r="H45" i="38"/>
  <c r="E44" i="38"/>
  <c r="E43" i="38"/>
  <c r="E42" i="38"/>
  <c r="E41" i="38"/>
  <c r="E40" i="38"/>
  <c r="E39" i="38"/>
  <c r="E38" i="38"/>
  <c r="E37" i="38"/>
  <c r="I45" i="38" s="1"/>
  <c r="C37" i="38" s="1"/>
  <c r="K35" i="38"/>
  <c r="E34" i="38"/>
  <c r="E33" i="38"/>
  <c r="E32" i="38"/>
  <c r="M31" i="38"/>
  <c r="E30" i="38"/>
  <c r="E29" i="38"/>
  <c r="I27" i="38"/>
  <c r="J28" i="38" s="1"/>
  <c r="E26" i="38"/>
  <c r="M35" i="38" s="1"/>
  <c r="C25" i="38" s="1"/>
  <c r="E25" i="38"/>
  <c r="E14" i="38"/>
  <c r="C13" i="38" s="1"/>
  <c r="F5" i="38"/>
  <c r="E5" i="38"/>
  <c r="C6" i="38" s="1"/>
  <c r="E72" i="37"/>
  <c r="E71" i="37"/>
  <c r="J70" i="37"/>
  <c r="E69" i="37"/>
  <c r="E68" i="37"/>
  <c r="I72" i="37" s="1"/>
  <c r="C68" i="37" s="1"/>
  <c r="E66" i="37"/>
  <c r="E65" i="37"/>
  <c r="E64" i="37"/>
  <c r="E63" i="37"/>
  <c r="E62" i="37"/>
  <c r="E61" i="37"/>
  <c r="E60" i="37"/>
  <c r="E59" i="37"/>
  <c r="E58" i="37"/>
  <c r="E57" i="37"/>
  <c r="I66" i="37" s="1"/>
  <c r="C57" i="37" s="1"/>
  <c r="E55" i="37"/>
  <c r="E54" i="37"/>
  <c r="E53" i="37"/>
  <c r="E52" i="37"/>
  <c r="E51" i="37"/>
  <c r="E50" i="37"/>
  <c r="E49" i="37"/>
  <c r="E48" i="37"/>
  <c r="I55" i="37" s="1"/>
  <c r="C47" i="37" s="1"/>
  <c r="E47" i="37"/>
  <c r="H45" i="37"/>
  <c r="E44" i="37"/>
  <c r="E43" i="37"/>
  <c r="E42" i="37"/>
  <c r="E41" i="37"/>
  <c r="E40" i="37"/>
  <c r="E39" i="37"/>
  <c r="E38" i="37"/>
  <c r="E37" i="37"/>
  <c r="I45" i="37" s="1"/>
  <c r="C37" i="37" s="1"/>
  <c r="K35" i="37"/>
  <c r="E34" i="37"/>
  <c r="E33" i="37"/>
  <c r="E32" i="37"/>
  <c r="M31" i="37"/>
  <c r="E30" i="37"/>
  <c r="E29" i="37"/>
  <c r="J28" i="37"/>
  <c r="M35" i="37" s="1"/>
  <c r="C25" i="37" s="1"/>
  <c r="I27" i="37"/>
  <c r="E26" i="37"/>
  <c r="E25" i="37"/>
  <c r="E14" i="37"/>
  <c r="C13" i="37" s="1"/>
  <c r="F5" i="37"/>
  <c r="E5" i="37"/>
  <c r="C6" i="37" s="1"/>
  <c r="E72" i="36"/>
  <c r="E71" i="36"/>
  <c r="J70" i="36"/>
  <c r="E69" i="36"/>
  <c r="E68" i="36"/>
  <c r="I72" i="36" s="1"/>
  <c r="C68" i="36" s="1"/>
  <c r="E66" i="36"/>
  <c r="E65" i="36"/>
  <c r="E64" i="36"/>
  <c r="E63" i="36"/>
  <c r="E62" i="36"/>
  <c r="E61" i="36"/>
  <c r="E60" i="36"/>
  <c r="E59" i="36"/>
  <c r="I66" i="36" s="1"/>
  <c r="C57" i="36" s="1"/>
  <c r="E58" i="36"/>
  <c r="E57" i="36"/>
  <c r="E55" i="36"/>
  <c r="E54" i="36"/>
  <c r="E53" i="36"/>
  <c r="E52" i="36"/>
  <c r="E51" i="36"/>
  <c r="E50" i="36"/>
  <c r="E49" i="36"/>
  <c r="E48" i="36"/>
  <c r="I55" i="36" s="1"/>
  <c r="C47" i="36" s="1"/>
  <c r="E47" i="36"/>
  <c r="H45" i="36"/>
  <c r="E44" i="36"/>
  <c r="E43" i="36"/>
  <c r="E42" i="36"/>
  <c r="E41" i="36"/>
  <c r="E40" i="36"/>
  <c r="E39" i="36"/>
  <c r="E38" i="36"/>
  <c r="E37" i="36"/>
  <c r="I45" i="36" s="1"/>
  <c r="C37" i="36" s="1"/>
  <c r="K35" i="36"/>
  <c r="E34" i="36"/>
  <c r="E33" i="36"/>
  <c r="E32" i="36"/>
  <c r="M31" i="36"/>
  <c r="E30" i="36"/>
  <c r="E29" i="36"/>
  <c r="I27" i="36"/>
  <c r="J28" i="36" s="1"/>
  <c r="E26" i="36"/>
  <c r="M35" i="36" s="1"/>
  <c r="C25" i="36" s="1"/>
  <c r="E25" i="36"/>
  <c r="E14" i="36"/>
  <c r="C13" i="36"/>
  <c r="F5" i="36"/>
  <c r="E5" i="36"/>
  <c r="C6" i="36" s="1"/>
  <c r="E72" i="35"/>
  <c r="E71" i="35"/>
  <c r="J70" i="35"/>
  <c r="E69" i="35"/>
  <c r="E68" i="35"/>
  <c r="I72" i="35" s="1"/>
  <c r="C68" i="35" s="1"/>
  <c r="E66" i="35"/>
  <c r="E65" i="35"/>
  <c r="E64" i="35"/>
  <c r="E63" i="35"/>
  <c r="E62" i="35"/>
  <c r="E61" i="35"/>
  <c r="E60" i="35"/>
  <c r="E59" i="35"/>
  <c r="I66" i="35" s="1"/>
  <c r="C57" i="35" s="1"/>
  <c r="E58" i="35"/>
  <c r="E57" i="35"/>
  <c r="E55" i="35"/>
  <c r="E54" i="35"/>
  <c r="E53" i="35"/>
  <c r="E52" i="35"/>
  <c r="E51" i="35"/>
  <c r="E50" i="35"/>
  <c r="E49" i="35"/>
  <c r="E48" i="35"/>
  <c r="I55" i="35" s="1"/>
  <c r="C47" i="35" s="1"/>
  <c r="E47" i="35"/>
  <c r="H45" i="35"/>
  <c r="E44" i="35"/>
  <c r="E43" i="35"/>
  <c r="E42" i="35"/>
  <c r="E41" i="35"/>
  <c r="E40" i="35"/>
  <c r="E39" i="35"/>
  <c r="E38" i="35"/>
  <c r="E37" i="35"/>
  <c r="I45" i="35" s="1"/>
  <c r="C37" i="35" s="1"/>
  <c r="K35" i="35"/>
  <c r="E34" i="35"/>
  <c r="E33" i="35"/>
  <c r="E32" i="35"/>
  <c r="M31" i="35"/>
  <c r="E30" i="35"/>
  <c r="E29" i="35"/>
  <c r="I27" i="35"/>
  <c r="J28" i="35" s="1"/>
  <c r="E26" i="35"/>
  <c r="M35" i="35" s="1"/>
  <c r="C25" i="35" s="1"/>
  <c r="E25" i="35"/>
  <c r="E14" i="35"/>
  <c r="C13" i="35"/>
  <c r="F5" i="35"/>
  <c r="E5" i="35"/>
  <c r="C6" i="35" s="1"/>
  <c r="E72" i="34"/>
  <c r="E71" i="34"/>
  <c r="J70" i="34"/>
  <c r="E69" i="34"/>
  <c r="E68" i="34"/>
  <c r="I72" i="34" s="1"/>
  <c r="C68" i="34" s="1"/>
  <c r="E66" i="34"/>
  <c r="E65" i="34"/>
  <c r="E64" i="34"/>
  <c r="E63" i="34"/>
  <c r="E62" i="34"/>
  <c r="E61" i="34"/>
  <c r="E60" i="34"/>
  <c r="E59" i="34"/>
  <c r="I66" i="34" s="1"/>
  <c r="C57" i="34" s="1"/>
  <c r="E58" i="34"/>
  <c r="E57" i="34"/>
  <c r="E55" i="34"/>
  <c r="E54" i="34"/>
  <c r="E53" i="34"/>
  <c r="E52" i="34"/>
  <c r="E51" i="34"/>
  <c r="E50" i="34"/>
  <c r="E49" i="34"/>
  <c r="E48" i="34"/>
  <c r="I55" i="34" s="1"/>
  <c r="C47" i="34" s="1"/>
  <c r="E47" i="34"/>
  <c r="H45" i="34"/>
  <c r="E44" i="34"/>
  <c r="E43" i="34"/>
  <c r="E42" i="34"/>
  <c r="E41" i="34"/>
  <c r="E40" i="34"/>
  <c r="E39" i="34"/>
  <c r="E38" i="34"/>
  <c r="E37" i="34"/>
  <c r="I45" i="34" s="1"/>
  <c r="C37" i="34" s="1"/>
  <c r="K35" i="34"/>
  <c r="E34" i="34"/>
  <c r="E33" i="34"/>
  <c r="E32" i="34"/>
  <c r="M31" i="34"/>
  <c r="E30" i="34"/>
  <c r="E29" i="34"/>
  <c r="I27" i="34"/>
  <c r="J28" i="34" s="1"/>
  <c r="E26" i="34"/>
  <c r="M35" i="34" s="1"/>
  <c r="C25" i="34" s="1"/>
  <c r="E25" i="34"/>
  <c r="E14" i="34"/>
  <c r="C13" i="34" s="1"/>
  <c r="F5" i="34"/>
  <c r="E5" i="34"/>
  <c r="C6" i="34" s="1"/>
  <c r="E72" i="33"/>
  <c r="E71" i="33"/>
  <c r="J70" i="33"/>
  <c r="E69" i="33"/>
  <c r="E68" i="33"/>
  <c r="I72" i="33" s="1"/>
  <c r="C68" i="33" s="1"/>
  <c r="E66" i="33"/>
  <c r="E65" i="33"/>
  <c r="E64" i="33"/>
  <c r="E63" i="33"/>
  <c r="E62" i="33"/>
  <c r="E61" i="33"/>
  <c r="E60" i="33"/>
  <c r="E59" i="33"/>
  <c r="E58" i="33"/>
  <c r="E57" i="33"/>
  <c r="I66" i="33" s="1"/>
  <c r="C57" i="33" s="1"/>
  <c r="E55" i="33"/>
  <c r="E54" i="33"/>
  <c r="E53" i="33"/>
  <c r="E52" i="33"/>
  <c r="E51" i="33"/>
  <c r="E50" i="33"/>
  <c r="E49" i="33"/>
  <c r="E48" i="33"/>
  <c r="E47" i="33"/>
  <c r="I55" i="33" s="1"/>
  <c r="C47" i="33" s="1"/>
  <c r="H45" i="33"/>
  <c r="E44" i="33"/>
  <c r="E43" i="33"/>
  <c r="E42" i="33"/>
  <c r="E41" i="33"/>
  <c r="E40" i="33"/>
  <c r="E39" i="33"/>
  <c r="E38" i="33"/>
  <c r="E37" i="33"/>
  <c r="I45" i="33" s="1"/>
  <c r="C37" i="33" s="1"/>
  <c r="K35" i="33"/>
  <c r="E34" i="33"/>
  <c r="E33" i="33"/>
  <c r="E32" i="33"/>
  <c r="M31" i="33"/>
  <c r="E30" i="33"/>
  <c r="E29" i="33"/>
  <c r="J28" i="33"/>
  <c r="M35" i="33" s="1"/>
  <c r="C25" i="33" s="1"/>
  <c r="I27" i="33"/>
  <c r="E26" i="33"/>
  <c r="E25" i="33"/>
  <c r="E14" i="33"/>
  <c r="C13" i="33" s="1"/>
  <c r="F5" i="33"/>
  <c r="E5" i="33"/>
  <c r="C6" i="33" s="1"/>
  <c r="E72" i="32"/>
  <c r="E71" i="32"/>
  <c r="J70" i="32"/>
  <c r="E69" i="32"/>
  <c r="E68" i="32"/>
  <c r="I72" i="32" s="1"/>
  <c r="C68" i="32" s="1"/>
  <c r="E66" i="32"/>
  <c r="E65" i="32"/>
  <c r="E64" i="32"/>
  <c r="E63" i="32"/>
  <c r="E62" i="32"/>
  <c r="E61" i="32"/>
  <c r="E60" i="32"/>
  <c r="E59" i="32"/>
  <c r="I66" i="32" s="1"/>
  <c r="C57" i="32" s="1"/>
  <c r="E58" i="32"/>
  <c r="E57" i="32"/>
  <c r="E55" i="32"/>
  <c r="E54" i="32"/>
  <c r="E53" i="32"/>
  <c r="E52" i="32"/>
  <c r="E51" i="32"/>
  <c r="E50" i="32"/>
  <c r="E49" i="32"/>
  <c r="E48" i="32"/>
  <c r="I55" i="32" s="1"/>
  <c r="C47" i="32" s="1"/>
  <c r="E47" i="32"/>
  <c r="H45" i="32"/>
  <c r="E44" i="32"/>
  <c r="E43" i="32"/>
  <c r="E42" i="32"/>
  <c r="E41" i="32"/>
  <c r="E40" i="32"/>
  <c r="E39" i="32"/>
  <c r="E38" i="32"/>
  <c r="E37" i="32"/>
  <c r="I45" i="32" s="1"/>
  <c r="C37" i="32" s="1"/>
  <c r="K35" i="32"/>
  <c r="E34" i="32"/>
  <c r="E33" i="32"/>
  <c r="E32" i="32"/>
  <c r="M31" i="32"/>
  <c r="E30" i="32"/>
  <c r="E29" i="32"/>
  <c r="I27" i="32"/>
  <c r="J28" i="32" s="1"/>
  <c r="E26" i="32"/>
  <c r="M35" i="32" s="1"/>
  <c r="C25" i="32" s="1"/>
  <c r="E25" i="32"/>
  <c r="E14" i="32"/>
  <c r="C13" i="32" s="1"/>
  <c r="F5" i="32"/>
  <c r="E5" i="32"/>
  <c r="C6" i="32" s="1"/>
  <c r="M35" i="60" l="1"/>
  <c r="C25" i="60" s="1"/>
  <c r="C74" i="60"/>
  <c r="C75" i="60" s="1"/>
  <c r="J28" i="60"/>
  <c r="C74" i="59"/>
  <c r="C75" i="59" s="1"/>
  <c r="C74" i="58"/>
  <c r="C75" i="58" s="1"/>
  <c r="C74" i="57"/>
  <c r="C75" i="57" s="1"/>
  <c r="C74" i="56"/>
  <c r="C75" i="56" s="1"/>
  <c r="C74" i="55"/>
  <c r="C75" i="55" s="1"/>
  <c r="M35" i="54"/>
  <c r="C25" i="54" s="1"/>
  <c r="C74" i="54" s="1"/>
  <c r="C75" i="54" s="1"/>
  <c r="J28" i="54"/>
  <c r="C74" i="53"/>
  <c r="C75" i="53" s="1"/>
  <c r="J28" i="52"/>
  <c r="M35" i="52" s="1"/>
  <c r="C25" i="52" s="1"/>
  <c r="C74" i="52" s="1"/>
  <c r="C75" i="52" s="1"/>
  <c r="M35" i="51"/>
  <c r="C25" i="51" s="1"/>
  <c r="C74" i="51" s="1"/>
  <c r="C75" i="51" s="1"/>
  <c r="C74" i="50"/>
  <c r="C75" i="50" s="1"/>
  <c r="C74" i="49"/>
  <c r="C75" i="49" s="1"/>
  <c r="C74" i="48"/>
  <c r="C75" i="48" s="1"/>
  <c r="C74" i="47"/>
  <c r="C75" i="47" s="1"/>
  <c r="C74" i="46"/>
  <c r="C75" i="46" s="1"/>
  <c r="M35" i="45"/>
  <c r="C25" i="45" s="1"/>
  <c r="C74" i="45"/>
  <c r="C75" i="45" s="1"/>
  <c r="J28" i="45"/>
  <c r="C74" i="44"/>
  <c r="C75" i="44" s="1"/>
  <c r="C74" i="43"/>
  <c r="C75" i="43" s="1"/>
  <c r="C74" i="42"/>
  <c r="C75" i="42" s="1"/>
  <c r="C74" i="41"/>
  <c r="C75" i="41" s="1"/>
  <c r="C74" i="40"/>
  <c r="C75" i="40" s="1"/>
  <c r="C74" i="39"/>
  <c r="C75" i="39" s="1"/>
  <c r="C74" i="38"/>
  <c r="C75" i="38" s="1"/>
  <c r="C74" i="37"/>
  <c r="C75" i="37" s="1"/>
  <c r="C74" i="36"/>
  <c r="C75" i="36" s="1"/>
  <c r="C74" i="35"/>
  <c r="C75" i="35" s="1"/>
  <c r="C74" i="34"/>
  <c r="C75" i="34" s="1"/>
  <c r="C74" i="33"/>
  <c r="C75" i="33" s="1"/>
  <c r="C74" i="32"/>
  <c r="C75" i="32" s="1"/>
  <c r="J70" i="1"/>
  <c r="E72" i="1"/>
  <c r="E71" i="1"/>
  <c r="E69" i="1"/>
  <c r="E68" i="1"/>
  <c r="E66" i="1"/>
  <c r="E65" i="1"/>
  <c r="E64" i="1"/>
  <c r="E63" i="1"/>
  <c r="E62" i="1"/>
  <c r="E61" i="1"/>
  <c r="E60" i="1"/>
  <c r="E59" i="1"/>
  <c r="E58" i="1"/>
  <c r="E57" i="1"/>
  <c r="E38" i="1"/>
  <c r="E37" i="1"/>
  <c r="E49" i="1"/>
  <c r="E48" i="1"/>
  <c r="E47" i="1"/>
  <c r="E55" i="1"/>
  <c r="E54" i="1"/>
  <c r="E53" i="1"/>
  <c r="E52" i="1"/>
  <c r="E51" i="1"/>
  <c r="E50" i="1"/>
  <c r="H45" i="1"/>
  <c r="E44" i="1"/>
  <c r="E43" i="1"/>
  <c r="E42" i="1"/>
  <c r="E41" i="1"/>
  <c r="E40" i="1"/>
  <c r="E39" i="1"/>
  <c r="I72" i="1" l="1"/>
  <c r="C68" i="1" s="1"/>
  <c r="I66" i="1"/>
  <c r="C57" i="1" s="1"/>
  <c r="I55" i="1"/>
  <c r="C47" i="1" s="1"/>
  <c r="I45" i="1"/>
  <c r="C37" i="1" s="1"/>
  <c r="I27" i="1"/>
  <c r="J28" i="1" s="1"/>
  <c r="E29" i="1"/>
  <c r="E34" i="1"/>
  <c r="E33" i="1"/>
  <c r="E32" i="1"/>
  <c r="E30" i="1"/>
  <c r="K35" i="1"/>
  <c r="M31" i="1"/>
  <c r="E26" i="1"/>
  <c r="E25" i="1"/>
  <c r="E14" i="1"/>
  <c r="C13" i="1" s="1"/>
  <c r="M35" i="1" l="1"/>
  <c r="C25" i="1" s="1"/>
  <c r="B5" i="31"/>
  <c r="F5" i="1" l="1"/>
  <c r="E5" i="1"/>
  <c r="C6" i="1" s="1"/>
  <c r="C74" i="1" s="1"/>
  <c r="C75" i="1" s="1"/>
  <c r="D5" i="31" l="1"/>
</calcChain>
</file>

<file path=xl/sharedStrings.xml><?xml version="1.0" encoding="utf-8"?>
<sst xmlns="http://schemas.openxmlformats.org/spreadsheetml/2006/main" count="4295" uniqueCount="75">
  <si>
    <t>Voorpagina</t>
  </si>
  <si>
    <t>- Bijpassende titel</t>
  </si>
  <si>
    <t>- Bijpassende afbeelding</t>
  </si>
  <si>
    <t>- De klas is vermeld</t>
  </si>
  <si>
    <t>- De naam/namen van de docenten zijn vermeld</t>
  </si>
  <si>
    <t>- De datum van inleveren is vermeld</t>
  </si>
  <si>
    <t>Onvoldoende</t>
  </si>
  <si>
    <t>Voldoende</t>
  </si>
  <si>
    <t>Nee</t>
  </si>
  <si>
    <t>Ja</t>
  </si>
  <si>
    <t>Maximale score</t>
  </si>
  <si>
    <t>Behaald aantal punten:</t>
  </si>
  <si>
    <t>Cijfer:</t>
  </si>
  <si>
    <t>Vul hier de naam van de leerling in</t>
  </si>
  <si>
    <t>Klas leerling</t>
  </si>
  <si>
    <t>Leerling</t>
  </si>
  <si>
    <t>Naam</t>
  </si>
  <si>
    <t>Cijfer</t>
  </si>
  <si>
    <t>Overzicht resultaten</t>
  </si>
  <si>
    <t>- De naam van de leerling is vermeld</t>
  </si>
  <si>
    <t>Plaats</t>
  </si>
  <si>
    <t>Er is een passende titel bedacht</t>
  </si>
  <si>
    <t>Er is een passende inleiding geschreven</t>
  </si>
  <si>
    <t>De inleiding bestaat uit minimaal 30 woorden</t>
  </si>
  <si>
    <t>De NAW gegevens van het winkelpland zijn benoemd</t>
  </si>
  <si>
    <t>Er is uitgelegd waarom het gekozen winkelpand passend is als nieuwe locatie</t>
  </si>
  <si>
    <t>Er is een printscreen van de locatie toegevoegd in het document</t>
  </si>
  <si>
    <t>Er zijn foto's van het winkelpand toegevoegd</t>
  </si>
  <si>
    <t>Er is beschreven en uitgelegd wat voor type locatie is gevonden (A1, A2 of een B locatie)</t>
  </si>
  <si>
    <t>Er is een concurrentieanalyse gemaakt</t>
  </si>
  <si>
    <t>Er is omschreven welke voorzieningen er aanwezig zijn in de omgeving van de locatie</t>
  </si>
  <si>
    <t>De voordelen van de gekozen locatie worden benoemd</t>
  </si>
  <si>
    <t>Personeel</t>
  </si>
  <si>
    <t>Hoeveel punten heeft de leerling genoteerd over wat een kassamedewerker moet weten/kunnen?</t>
  </si>
  <si>
    <t>Hoeveel van deze punten zijn er beargumenteerd?</t>
  </si>
  <si>
    <t>De tabel is overgenomen in het werkbestand</t>
  </si>
  <si>
    <t>De namen van de sollicitaten zijn correct overgenomen</t>
  </si>
  <si>
    <t>Bij hoeveel sollicitaten is zowel een sterk punt als een valkuil genoteerd?</t>
  </si>
  <si>
    <t>Er is een rangschikking gemaakt in de tabel</t>
  </si>
  <si>
    <t>Bij de nummer 1 is een beargumentatie geschreven van minstens 30 woorden</t>
  </si>
  <si>
    <t>Bij de nummer 7 is een beargumentatie geschreven van minstens 30 woorden</t>
  </si>
  <si>
    <t>Hoeveel juiste vragen zijn er opgesteld m.b.t. het sollicitatiegesprek?</t>
  </si>
  <si>
    <t>Promotie</t>
  </si>
  <si>
    <t>De folder heeft een voor- en achterzijde</t>
  </si>
  <si>
    <t>De folder laat duidelijk blijken dat er een nieuw filiaal geopend wordt</t>
  </si>
  <si>
    <t>De NAW gegevens van het filiaal staan op de folder</t>
  </si>
  <si>
    <t>Er staat op de folder vanaf hoe laat de winkel open gaat</t>
  </si>
  <si>
    <t>Er staat vermeld dat de eerste 300 klanten een bos bloemen krijgen</t>
  </si>
  <si>
    <t>Er staat vermeld dat iedereen die meer dan € 25 besteedt een appeltaart cadeau krijgt</t>
  </si>
  <si>
    <t>De folder is opgemaakt in de huisstijl</t>
  </si>
  <si>
    <t>Matig</t>
  </si>
  <si>
    <t>Product</t>
  </si>
  <si>
    <t>Heeft de leerling elke zijde naar eigen inzicht ontworpen?</t>
  </si>
  <si>
    <t>Is de verpakking vormgegeven in de huisstijl?</t>
  </si>
  <si>
    <r>
      <t xml:space="preserve">Staat er op de voorkant de naam </t>
    </r>
    <r>
      <rPr>
        <i/>
        <sz val="12"/>
        <color theme="1"/>
        <rFont val="Arial"/>
        <family val="2"/>
      </rPr>
      <t>Jumbo Soesjesmix?</t>
    </r>
  </si>
  <si>
    <t>Staat er op de voorkant een bijpassende afbeelding?</t>
  </si>
  <si>
    <t>Staat er op de achterkant een volledig recept?</t>
  </si>
  <si>
    <t>Staat er op de onderkant een barcode?</t>
  </si>
  <si>
    <t>Heeft de leerling de verpakking aangevuld met eigen ideëen die een toevoeging vormen?</t>
  </si>
  <si>
    <t>Prijs</t>
  </si>
  <si>
    <t>De prijsvergelijking is ontworpen op een liggende pagina</t>
  </si>
  <si>
    <t>De pagina is in twee helften verdeeld</t>
  </si>
  <si>
    <t>Hoeveel correcte A-merken zijn er weergegeven?</t>
  </si>
  <si>
    <t>Hoeveel correcte B-merken zijn er weergegeven?</t>
  </si>
  <si>
    <t>Hoeveel correcte C-merken zijn er weergegeven?</t>
  </si>
  <si>
    <t>De producten zijn voorzien van de bijhorende prijs</t>
  </si>
  <si>
    <t>De huisstijl van beide supermarkten komt goed naar voren</t>
  </si>
  <si>
    <t>Er is een printscreen van de prijsvergelijking toegevoegd in het werkbestand</t>
  </si>
  <si>
    <t>De winkelindeling is:</t>
  </si>
  <si>
    <t>Niet gemaakt</t>
  </si>
  <si>
    <t>Goed</t>
  </si>
  <si>
    <t>Er is uitgelegd waarom er voor deze indeling is gekozen</t>
  </si>
  <si>
    <t>De uitleg voor de indeling bestaat uit minimaal 120 woorden</t>
  </si>
  <si>
    <t>Presentatie</t>
  </si>
  <si>
    <t>Beoordelingsformulier VMBO-kader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</si>
</sst>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3" xfId="0" applyFont="1" applyFill="1" applyBorder="1" applyAlignment="1" applyProtection="1">
      <alignment horizontal="left"/>
      <protection locked="0"/>
    </xf>
    <xf numFmtId="0" fontId="1" fillId="2" borderId="5" xfId="0" applyFont="1" applyFill="1" applyBorder="1" applyAlignment="1" applyProtection="1">
      <alignment horizontal="left"/>
      <protection locked="0"/>
    </xf>
    <xf numFmtId="0" fontId="1" fillId="2" borderId="8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3" fillId="5" borderId="11" xfId="0" applyFont="1" applyFill="1" applyBorder="1"/>
    <xf numFmtId="0" fontId="0" fillId="2" borderId="11" xfId="0" applyFill="1" applyBorder="1"/>
    <xf numFmtId="164" fontId="0" fillId="2" borderId="11" xfId="0" applyNumberFormat="1" applyFill="1" applyBorder="1"/>
    <xf numFmtId="0" fontId="0" fillId="4" borderId="0" xfId="0" applyFill="1"/>
    <xf numFmtId="0" fontId="1" fillId="4" borderId="0" xfId="0" applyFont="1" applyFill="1" applyBorder="1" applyAlignment="1" applyProtection="1">
      <alignment horizontal="center" vertical="center"/>
    </xf>
    <xf numFmtId="0" fontId="4" fillId="4" borderId="0" xfId="0" applyFont="1" applyFill="1" applyAlignment="1">
      <alignment horizont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4" borderId="0" xfId="0" applyFont="1" applyFill="1" applyAlignment="1" applyProtection="1">
      <alignment horizontal="center" vertical="center"/>
    </xf>
    <xf numFmtId="0" fontId="1" fillId="4" borderId="0" xfId="0" applyFont="1" applyFill="1" applyProtection="1"/>
    <xf numFmtId="0" fontId="1" fillId="4" borderId="0" xfId="0" applyFont="1" applyFill="1" applyAlignment="1" applyProtection="1">
      <alignment horizontal="left"/>
    </xf>
    <xf numFmtId="0" fontId="1" fillId="0" borderId="0" xfId="0" applyFont="1" applyProtection="1"/>
    <xf numFmtId="0" fontId="2" fillId="4" borderId="0" xfId="0" applyFont="1" applyFill="1" applyAlignment="1" applyProtection="1">
      <alignment horizontal="center" vertical="top"/>
    </xf>
    <xf numFmtId="0" fontId="2" fillId="4" borderId="0" xfId="0" applyFont="1" applyFill="1" applyAlignment="1" applyProtection="1">
      <alignment horizontal="center" vertical="top"/>
    </xf>
    <xf numFmtId="0" fontId="1" fillId="4" borderId="0" xfId="0" applyFont="1" applyFill="1" applyAlignment="1" applyProtection="1">
      <alignment textRotation="45"/>
    </xf>
    <xf numFmtId="0" fontId="1" fillId="4" borderId="0" xfId="0" applyFont="1" applyFill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textRotation="90"/>
    </xf>
    <xf numFmtId="49" fontId="1" fillId="2" borderId="2" xfId="0" applyNumberFormat="1" applyFont="1" applyFill="1" applyBorder="1" applyProtection="1"/>
    <xf numFmtId="0" fontId="1" fillId="0" borderId="0" xfId="0" applyFont="1" applyAlignment="1" applyProtection="1">
      <alignment horizontal="center"/>
    </xf>
    <xf numFmtId="0" fontId="1" fillId="2" borderId="4" xfId="0" applyFont="1" applyFill="1" applyBorder="1" applyAlignment="1" applyProtection="1">
      <alignment horizontal="center" vertical="center" textRotation="90"/>
    </xf>
    <xf numFmtId="49" fontId="1" fillId="2" borderId="0" xfId="0" applyNumberFormat="1" applyFont="1" applyFill="1" applyBorder="1" applyProtection="1"/>
    <xf numFmtId="0" fontId="1" fillId="2" borderId="6" xfId="0" applyFont="1" applyFill="1" applyBorder="1" applyAlignment="1" applyProtection="1">
      <alignment horizontal="center" vertical="center" textRotation="90"/>
    </xf>
    <xf numFmtId="49" fontId="1" fillId="2" borderId="7" xfId="0" applyNumberFormat="1" applyFont="1" applyFill="1" applyBorder="1" applyProtection="1"/>
    <xf numFmtId="0" fontId="1" fillId="4" borderId="0" xfId="0" applyFont="1" applyFill="1" applyBorder="1" applyAlignment="1" applyProtection="1">
      <alignment horizontal="center" vertical="center" textRotation="90"/>
    </xf>
    <xf numFmtId="49" fontId="1" fillId="4" borderId="0" xfId="0" applyNumberFormat="1" applyFont="1" applyFill="1" applyBorder="1" applyProtection="1"/>
    <xf numFmtId="0" fontId="1" fillId="4" borderId="0" xfId="0" applyFont="1" applyFill="1" applyBorder="1" applyAlignment="1" applyProtection="1">
      <alignment horizontal="left"/>
    </xf>
    <xf numFmtId="0" fontId="1" fillId="0" borderId="0" xfId="0" applyFont="1" applyAlignment="1" applyProtection="1">
      <alignment horizontal="center"/>
    </xf>
    <xf numFmtId="0" fontId="2" fillId="2" borderId="0" xfId="0" applyFont="1" applyFill="1" applyProtection="1"/>
    <xf numFmtId="0" fontId="1" fillId="0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/>
    </xf>
    <xf numFmtId="0" fontId="2" fillId="4" borderId="0" xfId="0" applyFont="1" applyFill="1" applyProtection="1"/>
    <xf numFmtId="0" fontId="1" fillId="3" borderId="1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right"/>
    </xf>
    <xf numFmtId="0" fontId="1" fillId="3" borderId="2" xfId="0" applyFont="1" applyFill="1" applyBorder="1" applyAlignment="1" applyProtection="1">
      <alignment horizontal="center" vertical="center"/>
    </xf>
    <xf numFmtId="0" fontId="1" fillId="3" borderId="3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2" fillId="3" borderId="7" xfId="0" applyFont="1" applyFill="1" applyBorder="1" applyAlignment="1" applyProtection="1">
      <alignment horizontal="right"/>
    </xf>
    <xf numFmtId="164" fontId="2" fillId="3" borderId="7" xfId="0" applyNumberFormat="1" applyFont="1" applyFill="1" applyBorder="1" applyAlignment="1" applyProtection="1">
      <alignment horizontal="center" vertical="center"/>
    </xf>
    <xf numFmtId="164" fontId="2" fillId="3" borderId="8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left"/>
    </xf>
  </cellXfs>
  <cellStyles count="1">
    <cellStyle name="Standaard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5"/>
  <sheetViews>
    <sheetView tabSelected="1" workbookViewId="0">
      <selection activeCell="D35" sqref="D35"/>
    </sheetView>
  </sheetViews>
  <sheetFormatPr defaultRowHeight="15" x14ac:dyDescent="0.25"/>
  <cols>
    <col min="1" max="1" width="8.140625" bestFit="1" customWidth="1"/>
    <col min="2" max="2" width="25.7109375" customWidth="1"/>
    <col min="3" max="3" width="70.7109375" customWidth="1"/>
    <col min="4" max="4" width="12.42578125" customWidth="1"/>
  </cols>
  <sheetData>
    <row r="1" spans="1:25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 ht="26.25" x14ac:dyDescent="0.4">
      <c r="A2" s="10" t="s">
        <v>18</v>
      </c>
      <c r="B2" s="10"/>
      <c r="C2" s="10"/>
      <c r="D2" s="10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1:25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spans="1:25" x14ac:dyDescent="0.25">
      <c r="A4" s="5" t="s">
        <v>15</v>
      </c>
      <c r="B4" s="5" t="s">
        <v>14</v>
      </c>
      <c r="C4" s="5" t="s">
        <v>16</v>
      </c>
      <c r="D4" s="5" t="s">
        <v>17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</row>
    <row r="5" spans="1:25" x14ac:dyDescent="0.25">
      <c r="A5" s="6">
        <v>1</v>
      </c>
      <c r="B5" s="6" t="str">
        <f>'Leerling 1'!D4</f>
        <v>Klas leerling</v>
      </c>
      <c r="C5" s="6" t="str">
        <f>'Leerling 1'!A4</f>
        <v>Vul hier de naam van de leerling in</v>
      </c>
      <c r="D5" s="7">
        <f>'Leerling 1'!C75</f>
        <v>1</v>
      </c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</row>
    <row r="6" spans="1:25" x14ac:dyDescent="0.25">
      <c r="A6" s="6">
        <v>2</v>
      </c>
      <c r="B6" s="6" t="str">
        <f>'Leerling 2'!D4</f>
        <v>Klas leerling</v>
      </c>
      <c r="C6" s="6" t="str">
        <f>'Leerling 2'!A4</f>
        <v>Vul hier de naam van de leerling in</v>
      </c>
      <c r="D6" s="7">
        <f>'Leerling 2'!C75</f>
        <v>1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x14ac:dyDescent="0.25">
      <c r="A7" s="6">
        <v>3</v>
      </c>
      <c r="B7" s="6" t="str">
        <f>'Leerling 3'!D4</f>
        <v>Klas leerling</v>
      </c>
      <c r="C7" s="6" t="str">
        <f>'Leerling 3'!A4</f>
        <v>Vul hier de naam van de leerling in</v>
      </c>
      <c r="D7" s="7">
        <f>'Leerling 3'!C75</f>
        <v>1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pans="1:25" x14ac:dyDescent="0.25">
      <c r="A8" s="6">
        <v>4</v>
      </c>
      <c r="B8" s="6" t="str">
        <f>'Leerling 4'!D4</f>
        <v>Klas leerling</v>
      </c>
      <c r="C8" s="6" t="str">
        <f>'Leerling 4'!A4</f>
        <v>Vul hier de naam van de leerling in</v>
      </c>
      <c r="D8" s="7">
        <f>'Leerling 4'!C75</f>
        <v>1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pans="1:25" x14ac:dyDescent="0.25">
      <c r="A9" s="6">
        <v>5</v>
      </c>
      <c r="B9" s="6" t="str">
        <f>'Leerling 5'!D4</f>
        <v>Klas leerling</v>
      </c>
      <c r="C9" s="6" t="str">
        <f>'Leerling 5'!A4</f>
        <v>Vul hier de naam van de leerling in</v>
      </c>
      <c r="D9" s="7">
        <f>'Leerling 5'!C75</f>
        <v>1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spans="1:25" x14ac:dyDescent="0.25">
      <c r="A10" s="6">
        <v>6</v>
      </c>
      <c r="B10" s="6" t="str">
        <f>'Leerling 6'!D4</f>
        <v>Klas leerling</v>
      </c>
      <c r="C10" s="6" t="str">
        <f>'Leerling 6'!A4</f>
        <v>Vul hier de naam van de leerling in</v>
      </c>
      <c r="D10" s="7">
        <f>'Leerling 6'!C75</f>
        <v>1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spans="1:25" x14ac:dyDescent="0.25">
      <c r="A11" s="6">
        <v>7</v>
      </c>
      <c r="B11" s="6" t="str">
        <f>'Leerling 7'!D4</f>
        <v>Klas leerling</v>
      </c>
      <c r="C11" s="6" t="str">
        <f>'Leerling 7'!A4</f>
        <v>Vul hier de naam van de leerling in</v>
      </c>
      <c r="D11" s="7">
        <f>'Leerling 7'!C75</f>
        <v>1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</row>
    <row r="12" spans="1:25" x14ac:dyDescent="0.25">
      <c r="A12" s="6">
        <v>8</v>
      </c>
      <c r="B12" s="6" t="str">
        <f>'Leerling 8'!D4</f>
        <v>Klas leerling</v>
      </c>
      <c r="C12" s="6" t="str">
        <f>'Leerling 8'!A4</f>
        <v>Vul hier de naam van de leerling in</v>
      </c>
      <c r="D12" s="7">
        <f>'Leerling 8'!C75</f>
        <v>1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</row>
    <row r="13" spans="1:25" x14ac:dyDescent="0.25">
      <c r="A13" s="6">
        <v>9</v>
      </c>
      <c r="B13" s="6" t="str">
        <f>'Leerling 9'!D4</f>
        <v>Klas leerling</v>
      </c>
      <c r="C13" s="6" t="str">
        <f>'Leerling 9'!A4</f>
        <v>Vul hier de naam van de leerling in</v>
      </c>
      <c r="D13" s="7">
        <f>'Leerling 9'!C75</f>
        <v>1</v>
      </c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</row>
    <row r="14" spans="1:25" x14ac:dyDescent="0.25">
      <c r="A14" s="6">
        <v>10</v>
      </c>
      <c r="B14" s="6" t="str">
        <f>'Leerling 10'!D4</f>
        <v>Klas leerling</v>
      </c>
      <c r="C14" s="6" t="str">
        <f>'Leerling 10'!A4</f>
        <v>Vul hier de naam van de leerling in</v>
      </c>
      <c r="D14" s="7">
        <f>'Leerling 10'!C75</f>
        <v>1</v>
      </c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</row>
    <row r="15" spans="1:25" x14ac:dyDescent="0.25">
      <c r="A15" s="6">
        <v>11</v>
      </c>
      <c r="B15" s="6" t="str">
        <f>'Leerling 11'!D4</f>
        <v>Klas leerling</v>
      </c>
      <c r="C15" s="6" t="str">
        <f>'Leerling 11'!A4</f>
        <v>Vul hier de naam van de leerling in</v>
      </c>
      <c r="D15" s="7">
        <f>'Leerling 11'!C75</f>
        <v>1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 spans="1:25" x14ac:dyDescent="0.25">
      <c r="A16" s="6">
        <v>12</v>
      </c>
      <c r="B16" s="6" t="str">
        <f>'Leerling 12'!D4</f>
        <v>Klas leerling</v>
      </c>
      <c r="C16" s="6" t="str">
        <f>'Leerling 12'!A4</f>
        <v>Vul hier de naam van de leerling in</v>
      </c>
      <c r="D16" s="7">
        <f>'Leerling 12'!C75</f>
        <v>1</v>
      </c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spans="1:25" x14ac:dyDescent="0.25">
      <c r="A17" s="6">
        <v>13</v>
      </c>
      <c r="B17" s="6" t="str">
        <f>'Leerling 13'!D4</f>
        <v>Klas leerling</v>
      </c>
      <c r="C17" s="6" t="str">
        <f>'Leerling 13'!A4</f>
        <v>Vul hier de naam van de leerling in</v>
      </c>
      <c r="D17" s="7">
        <f>'Leerling 13'!C75</f>
        <v>1</v>
      </c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spans="1:25" x14ac:dyDescent="0.25">
      <c r="A18" s="6">
        <v>14</v>
      </c>
      <c r="B18" s="6" t="str">
        <f>'Leerling 14'!D4</f>
        <v>Klas leerling</v>
      </c>
      <c r="C18" s="6" t="str">
        <f>'Leerling 14'!A4</f>
        <v>Vul hier de naam van de leerling in</v>
      </c>
      <c r="D18" s="7">
        <f>'Leerling 14'!C75</f>
        <v>1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spans="1:25" x14ac:dyDescent="0.25">
      <c r="A19" s="6">
        <v>15</v>
      </c>
      <c r="B19" s="6" t="str">
        <f>'Leerling 15'!D4</f>
        <v>Klas leerling</v>
      </c>
      <c r="C19" s="6" t="str">
        <f>'Leerling 15'!A4</f>
        <v>Vul hier de naam van de leerling in</v>
      </c>
      <c r="D19" s="7">
        <f>'Leerling 15'!C75</f>
        <v>1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spans="1:25" x14ac:dyDescent="0.25">
      <c r="A20" s="6">
        <v>16</v>
      </c>
      <c r="B20" s="6" t="str">
        <f>'Leerling 16'!D4</f>
        <v>Klas leerling</v>
      </c>
      <c r="C20" s="6" t="str">
        <f>'Leerling 16'!A4</f>
        <v>Vul hier de naam van de leerling in</v>
      </c>
      <c r="D20" s="7">
        <f>'Leerling 16'!C75</f>
        <v>1</v>
      </c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spans="1:25" x14ac:dyDescent="0.25">
      <c r="A21" s="6">
        <v>17</v>
      </c>
      <c r="B21" s="6" t="str">
        <f>'Leerling 17'!D4</f>
        <v>Klas leerling</v>
      </c>
      <c r="C21" s="6" t="str">
        <f>'Leerling 17'!A4</f>
        <v>Vul hier de naam van de leerling in</v>
      </c>
      <c r="D21" s="7">
        <f>'Leerling 17'!C75</f>
        <v>1</v>
      </c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spans="1:25" x14ac:dyDescent="0.25">
      <c r="A22" s="6">
        <v>18</v>
      </c>
      <c r="B22" s="6" t="str">
        <f>'Leerling 18'!D4</f>
        <v>Klas leerling</v>
      </c>
      <c r="C22" s="6" t="str">
        <f>'Leerling 18'!A4</f>
        <v>Vul hier de naam van de leerling in</v>
      </c>
      <c r="D22" s="7">
        <f>'Leerling 18'!C75</f>
        <v>1</v>
      </c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</row>
    <row r="23" spans="1:25" x14ac:dyDescent="0.25">
      <c r="A23" s="6">
        <v>19</v>
      </c>
      <c r="B23" s="6" t="str">
        <f>'Leerling 19'!D4</f>
        <v>Klas leerling</v>
      </c>
      <c r="C23" s="6" t="str">
        <f>'Leerling 19'!A4</f>
        <v>Vul hier de naam van de leerling in</v>
      </c>
      <c r="D23" s="7">
        <f>'Leerling 19'!C75</f>
        <v>1</v>
      </c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 spans="1:25" x14ac:dyDescent="0.25">
      <c r="A24" s="6">
        <v>20</v>
      </c>
      <c r="B24" s="6" t="str">
        <f>'Leerling 20'!D4</f>
        <v>Klas leerling</v>
      </c>
      <c r="C24" s="6" t="str">
        <f>'Leerling 20'!A4</f>
        <v>Vul hier de naam van de leerling in</v>
      </c>
      <c r="D24" s="7">
        <f>'Leerling 20'!C75</f>
        <v>1</v>
      </c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</row>
    <row r="25" spans="1:25" x14ac:dyDescent="0.25">
      <c r="A25" s="6">
        <v>21</v>
      </c>
      <c r="B25" s="6" t="str">
        <f>'Leerling 21'!D4</f>
        <v>Klas leerling</v>
      </c>
      <c r="C25" s="6" t="str">
        <f>'Leerling 21'!A4</f>
        <v>Vul hier de naam van de leerling in</v>
      </c>
      <c r="D25" s="7">
        <f>'Leerling 21'!C75</f>
        <v>1</v>
      </c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</row>
    <row r="26" spans="1:25" x14ac:dyDescent="0.25">
      <c r="A26" s="6">
        <v>22</v>
      </c>
      <c r="B26" s="6" t="str">
        <f>'Leerling 22'!D4</f>
        <v>Klas leerling</v>
      </c>
      <c r="C26" s="6" t="str">
        <f>'Leerling 22'!A4</f>
        <v>Vul hier de naam van de leerling in</v>
      </c>
      <c r="D26" s="7">
        <f>'Leerling 22'!C75</f>
        <v>1</v>
      </c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spans="1:25" x14ac:dyDescent="0.25">
      <c r="A27" s="6">
        <v>23</v>
      </c>
      <c r="B27" s="6" t="str">
        <f>'Leerling 23'!D4</f>
        <v>Klas leerling</v>
      </c>
      <c r="C27" s="6" t="str">
        <f>'Leerling 23'!A4</f>
        <v>Vul hier de naam van de leerling in</v>
      </c>
      <c r="D27" s="7">
        <f>'Leerling 23'!C75</f>
        <v>1</v>
      </c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spans="1:25" x14ac:dyDescent="0.25">
      <c r="A28" s="6">
        <v>24</v>
      </c>
      <c r="B28" s="6" t="str">
        <f>'Leerling 24'!D4</f>
        <v>Klas leerling</v>
      </c>
      <c r="C28" s="6" t="str">
        <f>'Leerling 24'!A4</f>
        <v>Vul hier de naam van de leerling in</v>
      </c>
      <c r="D28" s="7">
        <f>'Leerling 24'!C75</f>
        <v>1</v>
      </c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</row>
    <row r="29" spans="1:25" x14ac:dyDescent="0.25">
      <c r="A29" s="6">
        <v>25</v>
      </c>
      <c r="B29" s="6" t="str">
        <f>'Leerling 25'!D4</f>
        <v>Klas leerling</v>
      </c>
      <c r="C29" s="6" t="str">
        <f>'Leerling 25'!A4</f>
        <v>Vul hier de naam van de leerling in</v>
      </c>
      <c r="D29" s="7">
        <f>'Leerling 25'!C75</f>
        <v>1</v>
      </c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</row>
    <row r="30" spans="1:25" x14ac:dyDescent="0.25">
      <c r="A30" s="6">
        <v>26</v>
      </c>
      <c r="B30" s="6" t="str">
        <f>'Leerling 26'!D4</f>
        <v>Klas leerling</v>
      </c>
      <c r="C30" s="6" t="str">
        <f>'Leerling 26'!A4</f>
        <v>Vul hier de naam van de leerling in</v>
      </c>
      <c r="D30" s="7">
        <f>'Leerling 26'!C75</f>
        <v>1</v>
      </c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</row>
    <row r="31" spans="1:25" x14ac:dyDescent="0.25">
      <c r="A31" s="6">
        <v>27</v>
      </c>
      <c r="B31" s="6" t="str">
        <f>'Leerling 27'!D4</f>
        <v>Klas leerling</v>
      </c>
      <c r="C31" s="6" t="str">
        <f>'Leerling 27'!A4</f>
        <v>Vul hier de naam van de leerling in</v>
      </c>
      <c r="D31" s="7">
        <f>'Leerling 27'!C75</f>
        <v>1</v>
      </c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</row>
    <row r="32" spans="1:25" x14ac:dyDescent="0.25">
      <c r="A32" s="6">
        <v>28</v>
      </c>
      <c r="B32" s="6" t="str">
        <f>'Leerling 28'!D4</f>
        <v>Klas leerling</v>
      </c>
      <c r="C32" s="6" t="str">
        <f>'Leerling 28'!A4</f>
        <v>Vul hier de naam van de leerling in</v>
      </c>
      <c r="D32" s="7">
        <f>'Leerling 28'!C75</f>
        <v>1</v>
      </c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</row>
    <row r="33" spans="1:25" x14ac:dyDescent="0.25">
      <c r="A33" s="6">
        <v>29</v>
      </c>
      <c r="B33" s="6" t="str">
        <f>'Leerling 29'!D4</f>
        <v>Klas leerling</v>
      </c>
      <c r="C33" s="6" t="str">
        <f>'Leerling 29'!A4</f>
        <v>Vul hier de naam van de leerling in</v>
      </c>
      <c r="D33" s="7">
        <f>'Leerling 29'!C75</f>
        <v>1</v>
      </c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</row>
    <row r="34" spans="1:25" x14ac:dyDescent="0.25">
      <c r="A34" s="6">
        <v>30</v>
      </c>
      <c r="B34" s="6" t="str">
        <f>'Leerling 30'!D4</f>
        <v>Klas leerling</v>
      </c>
      <c r="C34" s="6" t="str">
        <f>'Leerling 30'!A4</f>
        <v>Vul hier de naam van de leerling in</v>
      </c>
      <c r="D34" s="7">
        <f>'Leerling 30'!C75</f>
        <v>1</v>
      </c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</row>
    <row r="35" spans="1:25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</row>
    <row r="36" spans="1:25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</row>
    <row r="37" spans="1:25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</row>
    <row r="38" spans="1:25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</row>
    <row r="39" spans="1:25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</row>
    <row r="40" spans="1:25" x14ac:dyDescent="0.25"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</row>
    <row r="41" spans="1:25" x14ac:dyDescent="0.25"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</row>
    <row r="42" spans="1:25" x14ac:dyDescent="0.25"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</row>
    <row r="43" spans="1:25" x14ac:dyDescent="0.25"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</row>
    <row r="44" spans="1:25" x14ac:dyDescent="0.25"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</row>
    <row r="45" spans="1:25" x14ac:dyDescent="0.25"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  <row r="46" spans="1:25" x14ac:dyDescent="0.25"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</row>
    <row r="47" spans="1:25" x14ac:dyDescent="0.25"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</row>
    <row r="48" spans="1:25" x14ac:dyDescent="0.25"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</row>
    <row r="49" spans="8:25" x14ac:dyDescent="0.25"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</row>
    <row r="50" spans="8:25" x14ac:dyDescent="0.25"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</row>
    <row r="51" spans="8:25" x14ac:dyDescent="0.25"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</row>
    <row r="52" spans="8:25" x14ac:dyDescent="0.25"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</row>
    <row r="53" spans="8:25" x14ac:dyDescent="0.25"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</row>
    <row r="54" spans="8:25" x14ac:dyDescent="0.25"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</row>
    <row r="55" spans="8:25" x14ac:dyDescent="0.25"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</row>
    <row r="56" spans="8:25" x14ac:dyDescent="0.25"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</row>
    <row r="57" spans="8:25" x14ac:dyDescent="0.25"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</row>
    <row r="58" spans="8:25" x14ac:dyDescent="0.25"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</row>
    <row r="59" spans="8:25" x14ac:dyDescent="0.25"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</row>
    <row r="60" spans="8:25" x14ac:dyDescent="0.25"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</row>
    <row r="61" spans="8:25" x14ac:dyDescent="0.25"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</row>
    <row r="62" spans="8:25" x14ac:dyDescent="0.25"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</row>
    <row r="63" spans="8:25" x14ac:dyDescent="0.25"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</row>
    <row r="64" spans="8:25" x14ac:dyDescent="0.25"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</row>
    <row r="65" spans="8:25" x14ac:dyDescent="0.25"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</row>
    <row r="66" spans="8:25" x14ac:dyDescent="0.25"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</row>
    <row r="67" spans="8:25" x14ac:dyDescent="0.25"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</row>
    <row r="68" spans="8:25" x14ac:dyDescent="0.25"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</row>
    <row r="69" spans="8:25" x14ac:dyDescent="0.25"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</row>
    <row r="70" spans="8:25" x14ac:dyDescent="0.25"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</row>
    <row r="71" spans="8:25" x14ac:dyDescent="0.25"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</row>
    <row r="72" spans="8:25" x14ac:dyDescent="0.25"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</row>
    <row r="73" spans="8:25" x14ac:dyDescent="0.25"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</row>
    <row r="74" spans="8:25" x14ac:dyDescent="0.25"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</row>
    <row r="75" spans="8:25" x14ac:dyDescent="0.25"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</row>
    <row r="76" spans="8:25" x14ac:dyDescent="0.25"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</row>
    <row r="77" spans="8:25" x14ac:dyDescent="0.25"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</row>
    <row r="78" spans="8:25" x14ac:dyDescent="0.25"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</row>
    <row r="79" spans="8:25" x14ac:dyDescent="0.25"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</row>
    <row r="80" spans="8:25" x14ac:dyDescent="0.25"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</row>
    <row r="81" spans="8:25" x14ac:dyDescent="0.25"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</row>
    <row r="82" spans="8:25" x14ac:dyDescent="0.25"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</row>
    <row r="83" spans="8:25" x14ac:dyDescent="0.25"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</row>
    <row r="84" spans="8:25" x14ac:dyDescent="0.25"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</row>
    <row r="85" spans="8:25" x14ac:dyDescent="0.25"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</row>
  </sheetData>
  <sheetProtection algorithmName="SHA-512" hashValue="RNdyjCT9wiGDP+loJiMt4yfEbd02sP53m9f8P5jSJX1NGVH3vt5gpFUKVZGDC5o/sh9Cangjv92ZR7L/3Dve4Q==" saltValue="dbP06aEcFO5li18CHuwgaQ==" spinCount="100000" sheet="1" objects="1" scenarios="1"/>
  <mergeCells count="1">
    <mergeCell ref="A2:D2"/>
  </mergeCells>
  <conditionalFormatting sqref="D5:D34">
    <cfRule type="cellIs" dxfId="1" priority="1" operator="greaterThan">
      <formula>5.4</formula>
    </cfRule>
    <cfRule type="cellIs" dxfId="0" priority="2" operator="lessThan">
      <formula>5.5</formula>
    </cfRule>
  </conditionalFormatting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3"/>
  <sheetViews>
    <sheetView workbookViewId="0">
      <selection sqref="A1:XFD1048576"/>
    </sheetView>
  </sheetViews>
  <sheetFormatPr defaultRowHeight="15" x14ac:dyDescent="0.2"/>
  <cols>
    <col min="1" max="1" width="9.140625" style="47"/>
    <col min="2" max="2" width="99.5703125" style="19" bestFit="1" customWidth="1"/>
    <col min="3" max="3" width="5.42578125" style="47" customWidth="1"/>
    <col min="4" max="4" width="15.5703125" style="48" bestFit="1" customWidth="1"/>
    <col min="5" max="5" width="9.140625" style="19" hidden="1" customWidth="1"/>
    <col min="6" max="6" width="10.5703125" style="19" hidden="1" customWidth="1"/>
    <col min="7" max="12" width="9.140625" style="19" hidden="1" customWidth="1"/>
    <col min="13" max="13" width="0" style="19" hidden="1" customWidth="1"/>
    <col min="14" max="16384" width="9.140625" style="19"/>
  </cols>
  <sheetData>
    <row r="1" spans="1:37" x14ac:dyDescent="0.2">
      <c r="A1" s="16"/>
      <c r="B1" s="17"/>
      <c r="C1" s="16"/>
      <c r="D1" s="18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</row>
    <row r="2" spans="1:37" ht="15.75" x14ac:dyDescent="0.2">
      <c r="A2" s="20" t="s">
        <v>74</v>
      </c>
      <c r="B2" s="20"/>
      <c r="C2" s="20"/>
      <c r="D2" s="20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</row>
    <row r="3" spans="1:37" ht="15.75" x14ac:dyDescent="0.2">
      <c r="A3" s="21"/>
      <c r="B3" s="21"/>
      <c r="C3" s="21"/>
      <c r="D3" s="21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</row>
    <row r="4" spans="1:37" ht="30" customHeight="1" x14ac:dyDescent="0.2">
      <c r="A4" s="11" t="s">
        <v>13</v>
      </c>
      <c r="B4" s="12"/>
      <c r="C4" s="16"/>
      <c r="D4" s="4" t="s">
        <v>14</v>
      </c>
      <c r="E4" s="22"/>
      <c r="F4" s="22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5" spans="1:37" x14ac:dyDescent="0.2">
      <c r="A5" s="16"/>
      <c r="B5" s="23"/>
      <c r="C5" s="16"/>
      <c r="D5" s="18"/>
      <c r="E5" s="17">
        <f>COUNTIF(D6:D11, "Voldoende")</f>
        <v>0</v>
      </c>
      <c r="F5" s="17">
        <f>COUNTIF(D6:D11, "Onvoldoende")</f>
        <v>6</v>
      </c>
      <c r="G5" s="17"/>
      <c r="H5" s="17"/>
      <c r="I5" s="17" t="s">
        <v>10</v>
      </c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</row>
    <row r="6" spans="1:37" x14ac:dyDescent="0.2">
      <c r="A6" s="24" t="s">
        <v>0</v>
      </c>
      <c r="B6" s="25" t="s">
        <v>1</v>
      </c>
      <c r="C6" s="13">
        <f>IF(E5&gt;5, 2, IF(AND(E5&gt;2,E5&lt;6), 1, 0))</f>
        <v>0</v>
      </c>
      <c r="D6" s="1" t="s">
        <v>6</v>
      </c>
      <c r="G6" s="19" t="s">
        <v>7</v>
      </c>
      <c r="I6" s="26">
        <v>2</v>
      </c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</row>
    <row r="7" spans="1:37" x14ac:dyDescent="0.2">
      <c r="A7" s="27"/>
      <c r="B7" s="28" t="s">
        <v>2</v>
      </c>
      <c r="C7" s="14"/>
      <c r="D7" s="2" t="s">
        <v>6</v>
      </c>
      <c r="G7" s="19" t="s">
        <v>6</v>
      </c>
      <c r="I7" s="26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</row>
    <row r="8" spans="1:37" x14ac:dyDescent="0.2">
      <c r="A8" s="27"/>
      <c r="B8" s="28" t="s">
        <v>19</v>
      </c>
      <c r="C8" s="14"/>
      <c r="D8" s="2" t="s">
        <v>6</v>
      </c>
      <c r="G8" s="19">
        <v>0</v>
      </c>
      <c r="I8" s="26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</row>
    <row r="9" spans="1:37" x14ac:dyDescent="0.2">
      <c r="A9" s="27"/>
      <c r="B9" s="28" t="s">
        <v>3</v>
      </c>
      <c r="C9" s="14"/>
      <c r="D9" s="2" t="s">
        <v>6</v>
      </c>
      <c r="G9" s="19">
        <v>1</v>
      </c>
      <c r="I9" s="26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</row>
    <row r="10" spans="1:37" x14ac:dyDescent="0.2">
      <c r="A10" s="27"/>
      <c r="B10" s="28" t="s">
        <v>5</v>
      </c>
      <c r="C10" s="14"/>
      <c r="D10" s="2" t="s">
        <v>6</v>
      </c>
      <c r="G10" s="19">
        <v>2</v>
      </c>
      <c r="I10" s="26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</row>
    <row r="11" spans="1:37" x14ac:dyDescent="0.2">
      <c r="A11" s="29"/>
      <c r="B11" s="30" t="s">
        <v>4</v>
      </c>
      <c r="C11" s="15"/>
      <c r="D11" s="3" t="s">
        <v>6</v>
      </c>
      <c r="G11" s="19">
        <v>3</v>
      </c>
      <c r="I11" s="26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</row>
    <row r="12" spans="1:37" x14ac:dyDescent="0.2">
      <c r="A12" s="31"/>
      <c r="B12" s="32"/>
      <c r="C12" s="9"/>
      <c r="D12" s="33"/>
      <c r="I12" s="34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</row>
    <row r="13" spans="1:37" x14ac:dyDescent="0.2">
      <c r="A13" s="24" t="s">
        <v>20</v>
      </c>
      <c r="B13" s="25" t="s">
        <v>21</v>
      </c>
      <c r="C13" s="13">
        <f>IF(E14=11, 5, IF(AND(E14&lt;11,E14&gt;8), 4, IF(AND(E14&lt;9, E14&gt;6), 3, IF(AND(E14&lt;7,E14&gt;4), 2, IF(AND(E14&lt;5, E14&gt;2), 1, 0)))))</f>
        <v>0</v>
      </c>
      <c r="D13" s="1" t="s">
        <v>8</v>
      </c>
      <c r="E13" s="19" t="s">
        <v>8</v>
      </c>
      <c r="F13" s="19" t="s">
        <v>9</v>
      </c>
      <c r="I13" s="34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</row>
    <row r="14" spans="1:37" x14ac:dyDescent="0.2">
      <c r="A14" s="27"/>
      <c r="B14" s="28" t="s">
        <v>22</v>
      </c>
      <c r="C14" s="14"/>
      <c r="D14" s="2" t="s">
        <v>8</v>
      </c>
      <c r="E14" s="17">
        <f>COUNTIF(D13:D23, "Ja")</f>
        <v>0</v>
      </c>
      <c r="I14" s="34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</row>
    <row r="15" spans="1:37" x14ac:dyDescent="0.2">
      <c r="A15" s="27"/>
      <c r="B15" s="28" t="s">
        <v>23</v>
      </c>
      <c r="C15" s="14"/>
      <c r="D15" s="2" t="s">
        <v>8</v>
      </c>
      <c r="I15" s="34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</row>
    <row r="16" spans="1:37" x14ac:dyDescent="0.2">
      <c r="A16" s="27"/>
      <c r="B16" s="28" t="s">
        <v>24</v>
      </c>
      <c r="C16" s="14"/>
      <c r="D16" s="2" t="s">
        <v>8</v>
      </c>
      <c r="I16" s="34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</row>
    <row r="17" spans="1:37" x14ac:dyDescent="0.2">
      <c r="A17" s="27"/>
      <c r="B17" s="28" t="s">
        <v>25</v>
      </c>
      <c r="C17" s="14"/>
      <c r="D17" s="2" t="s">
        <v>8</v>
      </c>
      <c r="I17" s="34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</row>
    <row r="18" spans="1:37" x14ac:dyDescent="0.2">
      <c r="A18" s="27"/>
      <c r="B18" s="28" t="s">
        <v>27</v>
      </c>
      <c r="C18" s="14"/>
      <c r="D18" s="2" t="s">
        <v>8</v>
      </c>
      <c r="I18" s="34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</row>
    <row r="19" spans="1:37" x14ac:dyDescent="0.2">
      <c r="A19" s="27"/>
      <c r="B19" s="28" t="s">
        <v>26</v>
      </c>
      <c r="C19" s="14"/>
      <c r="D19" s="2" t="s">
        <v>8</v>
      </c>
      <c r="I19" s="34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</row>
    <row r="20" spans="1:37" x14ac:dyDescent="0.2">
      <c r="A20" s="27"/>
      <c r="B20" s="28" t="s">
        <v>28</v>
      </c>
      <c r="C20" s="14"/>
      <c r="D20" s="2" t="s">
        <v>8</v>
      </c>
      <c r="I20" s="34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</row>
    <row r="21" spans="1:37" x14ac:dyDescent="0.2">
      <c r="A21" s="27"/>
      <c r="B21" s="28" t="s">
        <v>29</v>
      </c>
      <c r="C21" s="14"/>
      <c r="D21" s="2" t="s">
        <v>8</v>
      </c>
      <c r="I21" s="34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</row>
    <row r="22" spans="1:37" x14ac:dyDescent="0.2">
      <c r="A22" s="27"/>
      <c r="B22" s="28" t="s">
        <v>30</v>
      </c>
      <c r="C22" s="14"/>
      <c r="D22" s="2" t="s">
        <v>8</v>
      </c>
      <c r="I22" s="34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</row>
    <row r="23" spans="1:37" x14ac:dyDescent="0.2">
      <c r="A23" s="29"/>
      <c r="B23" s="30" t="s">
        <v>31</v>
      </c>
      <c r="C23" s="15"/>
      <c r="D23" s="3" t="s">
        <v>8</v>
      </c>
      <c r="I23" s="34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</row>
    <row r="24" spans="1:37" x14ac:dyDescent="0.2">
      <c r="A24" s="31"/>
      <c r="B24" s="32"/>
      <c r="C24" s="9"/>
      <c r="D24" s="33"/>
      <c r="I24" s="34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</row>
    <row r="25" spans="1:37" ht="15.75" x14ac:dyDescent="0.25">
      <c r="A25" s="24" t="s">
        <v>32</v>
      </c>
      <c r="B25" s="25" t="s">
        <v>21</v>
      </c>
      <c r="C25" s="13">
        <f>IF(M35=21,5,IF(AND(M35&lt;21,M35&gt;16),4,IF(AND(M35&lt;17,M35&gt;12),3,IF(AND(M35&lt;13,M35&gt;8),2,IF(AND(M35&lt;9,M35&gt;4),1,0)))))</f>
        <v>0</v>
      </c>
      <c r="D25" s="1" t="s">
        <v>8</v>
      </c>
      <c r="E25" s="35">
        <f>IF(D25="Nee", 0, 1)</f>
        <v>0</v>
      </c>
      <c r="I25" s="34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</row>
    <row r="26" spans="1:37" ht="15.75" x14ac:dyDescent="0.25">
      <c r="A26" s="27"/>
      <c r="B26" s="28" t="s">
        <v>22</v>
      </c>
      <c r="C26" s="14"/>
      <c r="D26" s="2" t="s">
        <v>8</v>
      </c>
      <c r="E26" s="35">
        <f>IF(D26="Nee", 0, 1)</f>
        <v>0</v>
      </c>
      <c r="I26" s="34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</row>
    <row r="27" spans="1:37" x14ac:dyDescent="0.2">
      <c r="A27" s="27"/>
      <c r="B27" s="28" t="s">
        <v>33</v>
      </c>
      <c r="C27" s="14"/>
      <c r="D27" s="2">
        <v>0</v>
      </c>
      <c r="E27" s="19">
        <v>0</v>
      </c>
      <c r="F27" s="19">
        <v>1</v>
      </c>
      <c r="G27" s="19">
        <v>2</v>
      </c>
      <c r="H27" s="19">
        <v>3</v>
      </c>
      <c r="I27" s="36">
        <f>SUM(D27:D28)</f>
        <v>0</v>
      </c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</row>
    <row r="28" spans="1:37" ht="15.75" x14ac:dyDescent="0.25">
      <c r="A28" s="27"/>
      <c r="B28" s="28" t="s">
        <v>34</v>
      </c>
      <c r="C28" s="14"/>
      <c r="D28" s="2">
        <v>0</v>
      </c>
      <c r="E28" s="19">
        <v>0</v>
      </c>
      <c r="F28" s="19">
        <v>1</v>
      </c>
      <c r="G28" s="19">
        <v>2</v>
      </c>
      <c r="H28" s="19">
        <v>3</v>
      </c>
      <c r="J28" s="37">
        <f>IF(I27=6, 3, IF(AND(I27&lt;6,I27&gt;3, 2), 2, IF(AND(I27&gt;1,I27&lt;4), 1, 0)))</f>
        <v>0</v>
      </c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</row>
    <row r="29" spans="1:37" ht="15.75" x14ac:dyDescent="0.25">
      <c r="A29" s="27"/>
      <c r="B29" s="28" t="s">
        <v>35</v>
      </c>
      <c r="C29" s="14"/>
      <c r="D29" s="2" t="s">
        <v>8</v>
      </c>
      <c r="E29" s="35">
        <f>IF(D29="Nee", 0, 1)</f>
        <v>0</v>
      </c>
      <c r="I29" s="34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</row>
    <row r="30" spans="1:37" ht="15.75" x14ac:dyDescent="0.25">
      <c r="A30" s="27"/>
      <c r="B30" s="28" t="s">
        <v>36</v>
      </c>
      <c r="C30" s="14"/>
      <c r="D30" s="2" t="s">
        <v>8</v>
      </c>
      <c r="E30" s="35">
        <f>IF(D30="Nee", 0, 1)</f>
        <v>0</v>
      </c>
      <c r="I30" s="34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</row>
    <row r="31" spans="1:37" ht="15.75" x14ac:dyDescent="0.25">
      <c r="A31" s="27"/>
      <c r="B31" s="28" t="s">
        <v>37</v>
      </c>
      <c r="C31" s="14"/>
      <c r="D31" s="2">
        <v>0</v>
      </c>
      <c r="E31" s="19">
        <v>0</v>
      </c>
      <c r="F31" s="19">
        <v>1</v>
      </c>
      <c r="G31" s="19">
        <v>2</v>
      </c>
      <c r="H31" s="19">
        <v>3</v>
      </c>
      <c r="I31" s="34">
        <v>4</v>
      </c>
      <c r="J31" s="19">
        <v>5</v>
      </c>
      <c r="K31" s="19">
        <v>6</v>
      </c>
      <c r="L31" s="19">
        <v>7</v>
      </c>
      <c r="M31" s="35">
        <f>IF(D31=7, 3, IF(AND(D31&lt;7,D31&gt;4),2,IF(AND(D31&lt;5,D31&gt;2),1,0)))</f>
        <v>0</v>
      </c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</row>
    <row r="32" spans="1:37" ht="15.75" x14ac:dyDescent="0.25">
      <c r="A32" s="27"/>
      <c r="B32" s="28" t="s">
        <v>38</v>
      </c>
      <c r="C32" s="14"/>
      <c r="D32" s="2" t="s">
        <v>8</v>
      </c>
      <c r="E32" s="35">
        <f>IF(D32="Nee", 0, 1)</f>
        <v>0</v>
      </c>
      <c r="I32" s="34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</row>
    <row r="33" spans="1:37" ht="15.75" x14ac:dyDescent="0.25">
      <c r="A33" s="27"/>
      <c r="B33" s="28" t="s">
        <v>39</v>
      </c>
      <c r="C33" s="14"/>
      <c r="D33" s="2" t="s">
        <v>8</v>
      </c>
      <c r="E33" s="35">
        <f>IF(D33="Nee", 0, 1)</f>
        <v>0</v>
      </c>
      <c r="I33" s="34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</row>
    <row r="34" spans="1:37" ht="15.75" x14ac:dyDescent="0.25">
      <c r="A34" s="27"/>
      <c r="B34" s="28" t="s">
        <v>40</v>
      </c>
      <c r="C34" s="14"/>
      <c r="D34" s="2" t="s">
        <v>8</v>
      </c>
      <c r="E34" s="35">
        <f>IF(D34="Nee", 0, 1)</f>
        <v>0</v>
      </c>
      <c r="I34" s="34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</row>
    <row r="35" spans="1:37" ht="15.75" x14ac:dyDescent="0.25">
      <c r="A35" s="29"/>
      <c r="B35" s="30" t="s">
        <v>41</v>
      </c>
      <c r="C35" s="15"/>
      <c r="D35" s="3">
        <v>0</v>
      </c>
      <c r="E35" s="19">
        <v>0</v>
      </c>
      <c r="F35" s="19">
        <v>1</v>
      </c>
      <c r="G35" s="19">
        <v>2</v>
      </c>
      <c r="H35" s="19">
        <v>3</v>
      </c>
      <c r="I35" s="34">
        <v>4</v>
      </c>
      <c r="J35" s="19">
        <v>5</v>
      </c>
      <c r="K35" s="35">
        <f>IF(D35=5,2,IF(AND(D35&lt;5,D35&gt;2),1,0))</f>
        <v>0</v>
      </c>
      <c r="M35" s="17">
        <f>SUM(E25+E26+I27+J28+E29+E30+M31+E32+E33+E34+K35)</f>
        <v>0</v>
      </c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</row>
    <row r="36" spans="1:37" x14ac:dyDescent="0.2">
      <c r="A36" s="31"/>
      <c r="B36" s="32"/>
      <c r="C36" s="9"/>
      <c r="D36" s="33"/>
      <c r="I36" s="34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</row>
    <row r="37" spans="1:37" ht="15.75" x14ac:dyDescent="0.25">
      <c r="A37" s="24" t="s">
        <v>42</v>
      </c>
      <c r="B37" s="25" t="s">
        <v>21</v>
      </c>
      <c r="C37" s="13">
        <f>IF(I45=10,5,IF(AND(I45&lt;10,I45&gt;7),4,IF(AND(I45&lt;8,I45&gt;5),3,IF(AND(I45&lt;6,I45&gt;3),2,IF(AND(I45&lt;4,I45&gt;1),1,0)))))</f>
        <v>0</v>
      </c>
      <c r="D37" s="1" t="s">
        <v>8</v>
      </c>
      <c r="E37" s="35">
        <f t="shared" ref="E37:E44" si="0">IF(D37="Nee", 0, 1)</f>
        <v>0</v>
      </c>
      <c r="I37" s="34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</row>
    <row r="38" spans="1:37" ht="15.75" x14ac:dyDescent="0.25">
      <c r="A38" s="27"/>
      <c r="B38" s="28" t="s">
        <v>22</v>
      </c>
      <c r="C38" s="14"/>
      <c r="D38" s="2" t="s">
        <v>8</v>
      </c>
      <c r="E38" s="35">
        <f t="shared" si="0"/>
        <v>0</v>
      </c>
      <c r="I38" s="34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</row>
    <row r="39" spans="1:37" ht="15.75" customHeight="1" x14ac:dyDescent="0.25">
      <c r="A39" s="27"/>
      <c r="B39" s="28" t="s">
        <v>43</v>
      </c>
      <c r="C39" s="14"/>
      <c r="D39" s="2" t="s">
        <v>8</v>
      </c>
      <c r="E39" s="35">
        <f t="shared" si="0"/>
        <v>0</v>
      </c>
      <c r="I39" s="34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</row>
    <row r="40" spans="1:37" ht="15.75" x14ac:dyDescent="0.25">
      <c r="A40" s="27"/>
      <c r="B40" s="28" t="s">
        <v>44</v>
      </c>
      <c r="C40" s="14"/>
      <c r="D40" s="2" t="s">
        <v>8</v>
      </c>
      <c r="E40" s="35">
        <f t="shared" si="0"/>
        <v>0</v>
      </c>
      <c r="I40" s="34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</row>
    <row r="41" spans="1:37" ht="15.75" x14ac:dyDescent="0.25">
      <c r="A41" s="27"/>
      <c r="B41" s="28" t="s">
        <v>45</v>
      </c>
      <c r="C41" s="14"/>
      <c r="D41" s="2" t="s">
        <v>8</v>
      </c>
      <c r="E41" s="35">
        <f t="shared" si="0"/>
        <v>0</v>
      </c>
      <c r="I41" s="34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</row>
    <row r="42" spans="1:37" ht="15.75" x14ac:dyDescent="0.25">
      <c r="A42" s="27"/>
      <c r="B42" s="28" t="s">
        <v>46</v>
      </c>
      <c r="C42" s="14"/>
      <c r="D42" s="2" t="s">
        <v>8</v>
      </c>
      <c r="E42" s="35">
        <f t="shared" si="0"/>
        <v>0</v>
      </c>
      <c r="I42" s="34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</row>
    <row r="43" spans="1:37" ht="15.75" x14ac:dyDescent="0.25">
      <c r="A43" s="27"/>
      <c r="B43" s="28" t="s">
        <v>47</v>
      </c>
      <c r="C43" s="14"/>
      <c r="D43" s="2" t="s">
        <v>8</v>
      </c>
      <c r="E43" s="35">
        <f t="shared" si="0"/>
        <v>0</v>
      </c>
      <c r="I43" s="34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</row>
    <row r="44" spans="1:37" ht="15.75" x14ac:dyDescent="0.25">
      <c r="A44" s="27"/>
      <c r="B44" s="28" t="s">
        <v>48</v>
      </c>
      <c r="C44" s="14"/>
      <c r="D44" s="2" t="s">
        <v>8</v>
      </c>
      <c r="E44" s="35">
        <f t="shared" si="0"/>
        <v>0</v>
      </c>
      <c r="I44" s="34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</row>
    <row r="45" spans="1:37" x14ac:dyDescent="0.2">
      <c r="A45" s="29"/>
      <c r="B45" s="30" t="s">
        <v>49</v>
      </c>
      <c r="C45" s="15"/>
      <c r="D45" s="3" t="s">
        <v>6</v>
      </c>
      <c r="E45" s="19" t="s">
        <v>6</v>
      </c>
      <c r="F45" s="19" t="s">
        <v>50</v>
      </c>
      <c r="G45" s="19" t="s">
        <v>7</v>
      </c>
      <c r="H45" s="34">
        <f>IF(D45="Onvoldoende", 0, IF(D45="Matig",1,2))</f>
        <v>0</v>
      </c>
      <c r="I45" s="19">
        <f>SUM(E37:E43,E44,H45)</f>
        <v>0</v>
      </c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</row>
    <row r="46" spans="1:37" x14ac:dyDescent="0.2">
      <c r="A46" s="31"/>
      <c r="B46" s="32"/>
      <c r="C46" s="9"/>
      <c r="D46" s="33"/>
      <c r="I46" s="34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</row>
    <row r="47" spans="1:37" ht="15.75" x14ac:dyDescent="0.25">
      <c r="A47" s="24" t="s">
        <v>51</v>
      </c>
      <c r="B47" s="25" t="s">
        <v>21</v>
      </c>
      <c r="C47" s="13">
        <f>IF(I55=9,5,IF(AND(I55&lt;9,I55&gt;6),4,IF(AND(I55&lt;7,I55&gt;4),3,IF(AND(I55&lt;5,I55&gt;2),2,IF(AND(I55&lt;3,I55&gt;0),1,0)))))</f>
        <v>0</v>
      </c>
      <c r="D47" s="1" t="s">
        <v>8</v>
      </c>
      <c r="E47" s="35">
        <f t="shared" ref="E47:E55" si="1">IF(D47="Nee", 0, 1)</f>
        <v>0</v>
      </c>
      <c r="I47" s="34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</row>
    <row r="48" spans="1:37" ht="15.75" x14ac:dyDescent="0.25">
      <c r="A48" s="27"/>
      <c r="B48" s="28" t="s">
        <v>22</v>
      </c>
      <c r="C48" s="14"/>
      <c r="D48" s="2" t="s">
        <v>8</v>
      </c>
      <c r="E48" s="35">
        <f t="shared" si="1"/>
        <v>0</v>
      </c>
      <c r="I48" s="34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</row>
    <row r="49" spans="1:37" ht="15.75" x14ac:dyDescent="0.25">
      <c r="A49" s="27"/>
      <c r="B49" s="28" t="s">
        <v>52</v>
      </c>
      <c r="C49" s="14"/>
      <c r="D49" s="2" t="s">
        <v>8</v>
      </c>
      <c r="E49" s="35">
        <f t="shared" si="1"/>
        <v>0</v>
      </c>
      <c r="I49" s="34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</row>
    <row r="50" spans="1:37" ht="15.75" x14ac:dyDescent="0.25">
      <c r="A50" s="27"/>
      <c r="B50" s="28" t="s">
        <v>53</v>
      </c>
      <c r="C50" s="14"/>
      <c r="D50" s="2" t="s">
        <v>8</v>
      </c>
      <c r="E50" s="35">
        <f t="shared" si="1"/>
        <v>0</v>
      </c>
      <c r="I50" s="34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</row>
    <row r="51" spans="1:37" ht="15.75" x14ac:dyDescent="0.25">
      <c r="A51" s="27"/>
      <c r="B51" s="28" t="s">
        <v>54</v>
      </c>
      <c r="C51" s="14"/>
      <c r="D51" s="2" t="s">
        <v>8</v>
      </c>
      <c r="E51" s="35">
        <f t="shared" si="1"/>
        <v>0</v>
      </c>
      <c r="I51" s="34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</row>
    <row r="52" spans="1:37" ht="15.75" x14ac:dyDescent="0.25">
      <c r="A52" s="27"/>
      <c r="B52" s="28" t="s">
        <v>55</v>
      </c>
      <c r="C52" s="14"/>
      <c r="D52" s="2" t="s">
        <v>8</v>
      </c>
      <c r="E52" s="35">
        <f t="shared" si="1"/>
        <v>0</v>
      </c>
      <c r="I52" s="34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</row>
    <row r="53" spans="1:37" ht="15.75" x14ac:dyDescent="0.25">
      <c r="A53" s="27"/>
      <c r="B53" s="28" t="s">
        <v>56</v>
      </c>
      <c r="C53" s="14"/>
      <c r="D53" s="2" t="s">
        <v>8</v>
      </c>
      <c r="E53" s="35">
        <f t="shared" si="1"/>
        <v>0</v>
      </c>
      <c r="I53" s="34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</row>
    <row r="54" spans="1:37" ht="15.75" x14ac:dyDescent="0.25">
      <c r="A54" s="27"/>
      <c r="B54" s="28" t="s">
        <v>57</v>
      </c>
      <c r="C54" s="14"/>
      <c r="D54" s="2" t="s">
        <v>8</v>
      </c>
      <c r="E54" s="35">
        <f t="shared" si="1"/>
        <v>0</v>
      </c>
      <c r="I54" s="34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</row>
    <row r="55" spans="1:37" ht="15.75" x14ac:dyDescent="0.25">
      <c r="A55" s="29"/>
      <c r="B55" s="30" t="s">
        <v>58</v>
      </c>
      <c r="C55" s="15"/>
      <c r="D55" s="3" t="s">
        <v>8</v>
      </c>
      <c r="E55" s="35">
        <f t="shared" si="1"/>
        <v>0</v>
      </c>
      <c r="I55" s="34">
        <f>SUM(E47:E55)</f>
        <v>0</v>
      </c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</row>
    <row r="56" spans="1:37" ht="15.75" x14ac:dyDescent="0.25">
      <c r="A56" s="31"/>
      <c r="B56" s="32"/>
      <c r="C56" s="9"/>
      <c r="D56" s="33"/>
      <c r="E56" s="38"/>
      <c r="I56" s="34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</row>
    <row r="57" spans="1:37" ht="15.75" x14ac:dyDescent="0.25">
      <c r="A57" s="24" t="s">
        <v>59</v>
      </c>
      <c r="B57" s="25" t="s">
        <v>21</v>
      </c>
      <c r="C57" s="13">
        <f>IF(I66=10,5,IF(AND(I66&lt;10,I66&gt;7),4,IF(AND(I66&lt;8,I66&gt;5),3,IF(AND(I66&lt;6,I66&gt;3),2,IF(AND(I66&lt;4,I66&gt;1),1,0)))))</f>
        <v>0</v>
      </c>
      <c r="D57" s="1" t="s">
        <v>8</v>
      </c>
      <c r="E57" s="35">
        <f t="shared" ref="E57:E66" si="2">IF(D57="Nee", 0, 1)</f>
        <v>0</v>
      </c>
      <c r="I57" s="34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</row>
    <row r="58" spans="1:37" ht="15.75" x14ac:dyDescent="0.25">
      <c r="A58" s="27"/>
      <c r="B58" s="28" t="s">
        <v>22</v>
      </c>
      <c r="C58" s="14"/>
      <c r="D58" s="2" t="s">
        <v>8</v>
      </c>
      <c r="E58" s="35">
        <f t="shared" si="2"/>
        <v>0</v>
      </c>
      <c r="I58" s="34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</row>
    <row r="59" spans="1:37" ht="15.75" x14ac:dyDescent="0.25">
      <c r="A59" s="27"/>
      <c r="B59" s="28" t="s">
        <v>60</v>
      </c>
      <c r="C59" s="14"/>
      <c r="D59" s="2" t="s">
        <v>8</v>
      </c>
      <c r="E59" s="35">
        <f t="shared" si="2"/>
        <v>0</v>
      </c>
      <c r="I59" s="34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</row>
    <row r="60" spans="1:37" ht="15.75" x14ac:dyDescent="0.25">
      <c r="A60" s="27"/>
      <c r="B60" s="28" t="s">
        <v>61</v>
      </c>
      <c r="C60" s="14"/>
      <c r="D60" s="2" t="s">
        <v>8</v>
      </c>
      <c r="E60" s="35">
        <f t="shared" si="2"/>
        <v>0</v>
      </c>
      <c r="I60" s="34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</row>
    <row r="61" spans="1:37" ht="15.75" x14ac:dyDescent="0.25">
      <c r="A61" s="27"/>
      <c r="B61" s="28" t="s">
        <v>62</v>
      </c>
      <c r="C61" s="14"/>
      <c r="D61" s="2" t="s">
        <v>8</v>
      </c>
      <c r="E61" s="35">
        <f t="shared" si="2"/>
        <v>0</v>
      </c>
      <c r="I61" s="34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</row>
    <row r="62" spans="1:37" ht="15.75" x14ac:dyDescent="0.25">
      <c r="A62" s="27"/>
      <c r="B62" s="28" t="s">
        <v>63</v>
      </c>
      <c r="C62" s="14"/>
      <c r="D62" s="2" t="s">
        <v>8</v>
      </c>
      <c r="E62" s="35">
        <f t="shared" si="2"/>
        <v>0</v>
      </c>
      <c r="I62" s="34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</row>
    <row r="63" spans="1:37" ht="15.75" x14ac:dyDescent="0.25">
      <c r="A63" s="27"/>
      <c r="B63" s="28" t="s">
        <v>64</v>
      </c>
      <c r="C63" s="14"/>
      <c r="D63" s="2" t="s">
        <v>8</v>
      </c>
      <c r="E63" s="35">
        <f t="shared" si="2"/>
        <v>0</v>
      </c>
      <c r="I63" s="34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</row>
    <row r="64" spans="1:37" ht="15.75" x14ac:dyDescent="0.25">
      <c r="A64" s="27"/>
      <c r="B64" s="28" t="s">
        <v>65</v>
      </c>
      <c r="C64" s="14"/>
      <c r="D64" s="2" t="s">
        <v>8</v>
      </c>
      <c r="E64" s="35">
        <f t="shared" si="2"/>
        <v>0</v>
      </c>
      <c r="I64" s="34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</row>
    <row r="65" spans="1:37" ht="15.75" x14ac:dyDescent="0.25">
      <c r="A65" s="27"/>
      <c r="B65" s="28" t="s">
        <v>66</v>
      </c>
      <c r="C65" s="14"/>
      <c r="D65" s="2" t="s">
        <v>8</v>
      </c>
      <c r="E65" s="35">
        <f t="shared" si="2"/>
        <v>0</v>
      </c>
      <c r="I65" s="34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</row>
    <row r="66" spans="1:37" ht="15.75" x14ac:dyDescent="0.25">
      <c r="A66" s="29"/>
      <c r="B66" s="30" t="s">
        <v>67</v>
      </c>
      <c r="C66" s="15"/>
      <c r="D66" s="3" t="s">
        <v>8</v>
      </c>
      <c r="E66" s="35">
        <f t="shared" si="2"/>
        <v>0</v>
      </c>
      <c r="I66" s="34">
        <f>SUM(E57:E66)</f>
        <v>0</v>
      </c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</row>
    <row r="67" spans="1:37" ht="15.75" x14ac:dyDescent="0.25">
      <c r="A67" s="31"/>
      <c r="B67" s="32"/>
      <c r="C67" s="9"/>
      <c r="D67" s="33"/>
      <c r="E67" s="38"/>
      <c r="I67" s="34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</row>
    <row r="68" spans="1:37" ht="15.75" x14ac:dyDescent="0.25">
      <c r="A68" s="24" t="s">
        <v>73</v>
      </c>
      <c r="B68" s="25" t="s">
        <v>21</v>
      </c>
      <c r="C68" s="13">
        <f>IF(I72=8,5,IF(I72=7,4,IF(I72=6,3,IF(I72=5,2,IF(I72=4,1,0)))))</f>
        <v>0</v>
      </c>
      <c r="D68" s="1" t="s">
        <v>8</v>
      </c>
      <c r="E68" s="35">
        <f>IF(D68="Nee", 0, 1)</f>
        <v>0</v>
      </c>
      <c r="I68" s="34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</row>
    <row r="69" spans="1:37" ht="15.75" x14ac:dyDescent="0.25">
      <c r="A69" s="27"/>
      <c r="B69" s="28" t="s">
        <v>22</v>
      </c>
      <c r="C69" s="14"/>
      <c r="D69" s="2" t="s">
        <v>8</v>
      </c>
      <c r="E69" s="35">
        <f>IF(D69="Nee", 0, 1)</f>
        <v>0</v>
      </c>
      <c r="I69" s="34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</row>
    <row r="70" spans="1:37" x14ac:dyDescent="0.2">
      <c r="A70" s="27"/>
      <c r="B70" s="28" t="s">
        <v>68</v>
      </c>
      <c r="C70" s="14"/>
      <c r="D70" s="2" t="s">
        <v>69</v>
      </c>
      <c r="E70" s="17" t="s">
        <v>69</v>
      </c>
      <c r="F70" s="19" t="s">
        <v>6</v>
      </c>
      <c r="G70" s="19" t="s">
        <v>50</v>
      </c>
      <c r="H70" s="19" t="s">
        <v>7</v>
      </c>
      <c r="I70" s="34" t="s">
        <v>70</v>
      </c>
      <c r="J70" s="19">
        <f>IF(D70="Niet gemaakt",0,IF(D70="Onvoldoende",1,IF(D70="Matig",2,IF(D70="Voldoende",3,4))))</f>
        <v>0</v>
      </c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</row>
    <row r="71" spans="1:37" ht="15.75" x14ac:dyDescent="0.25">
      <c r="A71" s="27"/>
      <c r="B71" s="28" t="s">
        <v>71</v>
      </c>
      <c r="C71" s="14"/>
      <c r="D71" s="2" t="s">
        <v>8</v>
      </c>
      <c r="E71" s="35">
        <f>IF(D71="Nee", 0, 1)</f>
        <v>0</v>
      </c>
      <c r="I71" s="34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</row>
    <row r="72" spans="1:37" ht="15.75" x14ac:dyDescent="0.25">
      <c r="A72" s="29"/>
      <c r="B72" s="30" t="s">
        <v>72</v>
      </c>
      <c r="C72" s="15"/>
      <c r="D72" s="3" t="s">
        <v>8</v>
      </c>
      <c r="E72" s="35">
        <f>IF(D72="Nee", 0, 1)</f>
        <v>0</v>
      </c>
      <c r="I72" s="34">
        <f>SUM(E68:E69,J70,E71:E72)</f>
        <v>0</v>
      </c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</row>
    <row r="73" spans="1:37" ht="15.75" x14ac:dyDescent="0.25">
      <c r="A73" s="31"/>
      <c r="B73" s="32"/>
      <c r="C73" s="9"/>
      <c r="D73" s="33"/>
      <c r="E73" s="38"/>
      <c r="I73" s="34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</row>
    <row r="74" spans="1:37" x14ac:dyDescent="0.2">
      <c r="A74" s="39"/>
      <c r="B74" s="40" t="s">
        <v>11</v>
      </c>
      <c r="C74" s="41">
        <f>SUM(C68,C57,C47,C37,C25,C13,C6)</f>
        <v>0</v>
      </c>
      <c r="D74" s="42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</row>
    <row r="75" spans="1:37" ht="15.75" x14ac:dyDescent="0.25">
      <c r="A75" s="43"/>
      <c r="B75" s="44" t="s">
        <v>12</v>
      </c>
      <c r="C75" s="45">
        <f>SUM(((9/I75)*C74)+1)</f>
        <v>1</v>
      </c>
      <c r="D75" s="46"/>
      <c r="I75" s="19">
        <v>32</v>
      </c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</row>
    <row r="76" spans="1:37" x14ac:dyDescent="0.2">
      <c r="A76" s="16"/>
      <c r="B76" s="17"/>
      <c r="C76" s="16"/>
      <c r="D76" s="18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</row>
    <row r="77" spans="1:37" x14ac:dyDescent="0.2">
      <c r="A77" s="16"/>
      <c r="B77" s="17"/>
      <c r="C77" s="16"/>
      <c r="D77" s="18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</row>
    <row r="78" spans="1:37" x14ac:dyDescent="0.2">
      <c r="A78" s="16"/>
      <c r="B78" s="17"/>
      <c r="C78" s="16"/>
      <c r="D78" s="18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</row>
    <row r="79" spans="1:37" x14ac:dyDescent="0.2">
      <c r="A79" s="16"/>
      <c r="B79" s="17"/>
      <c r="C79" s="16"/>
      <c r="D79" s="18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</row>
    <row r="80" spans="1:37" x14ac:dyDescent="0.2">
      <c r="A80" s="16"/>
      <c r="B80" s="17"/>
      <c r="C80" s="16"/>
      <c r="D80" s="18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</row>
    <row r="81" spans="1:37" x14ac:dyDescent="0.2">
      <c r="A81" s="16"/>
      <c r="B81" s="17"/>
      <c r="C81" s="16"/>
      <c r="D81" s="18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</row>
    <row r="82" spans="1:37" x14ac:dyDescent="0.2">
      <c r="A82" s="16"/>
      <c r="B82" s="17"/>
      <c r="C82" s="16"/>
      <c r="D82" s="18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</row>
    <row r="83" spans="1:37" x14ac:dyDescent="0.2">
      <c r="AE83" s="17"/>
      <c r="AF83" s="17"/>
      <c r="AG83" s="17"/>
      <c r="AH83" s="17"/>
      <c r="AI83" s="17"/>
      <c r="AJ83" s="17"/>
      <c r="AK83" s="17"/>
    </row>
  </sheetData>
  <sheetProtection algorithmName="SHA-512" hashValue="m5N5U6skf1IJrb/Vvq3I1Zn8yxVkYl6EwFKDUInzPwAu/EYNZftM6q4LMrwZzs0p3NMAniesy6EaeJduvmWcwA==" saltValue="iDalvVrp2xlR6Fpdqg23/A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C40:C44 C6:C38 B6:B73 A6:A38 C50:C54 C46:C48 A40:A73" name="Bereik1"/>
  </protectedRanges>
  <mergeCells count="19">
    <mergeCell ref="A57:A66"/>
    <mergeCell ref="C57:C66"/>
    <mergeCell ref="A68:A72"/>
    <mergeCell ref="C68:C72"/>
    <mergeCell ref="C74:D74"/>
    <mergeCell ref="C75:D75"/>
    <mergeCell ref="A25:A35"/>
    <mergeCell ref="C25:C35"/>
    <mergeCell ref="A37:A45"/>
    <mergeCell ref="C37:C45"/>
    <mergeCell ref="A47:A55"/>
    <mergeCell ref="C47:C55"/>
    <mergeCell ref="A2:D2"/>
    <mergeCell ref="A4:B4"/>
    <mergeCell ref="A6:A11"/>
    <mergeCell ref="C6:C11"/>
    <mergeCell ref="I6:I11"/>
    <mergeCell ref="A13:A23"/>
    <mergeCell ref="C13:C23"/>
  </mergeCells>
  <dataValidations count="8">
    <dataValidation type="list" allowBlank="1" showInputMessage="1" showErrorMessage="1" sqref="D6:D11">
      <formula1>$G$6:$G$7</formula1>
    </dataValidation>
    <dataValidation type="list" allowBlank="1" showInputMessage="1" showErrorMessage="1" sqref="D13:D23 D25:D26 D29:D30 D32:D34 D37:D44 D47:D66 D68:D69 D71:D72">
      <formula1>$E$13:$F$13</formula1>
    </dataValidation>
    <dataValidation type="list" allowBlank="1" showInputMessage="1" showErrorMessage="1" sqref="D27">
      <formula1>$E$27:$H$27</formula1>
    </dataValidation>
    <dataValidation type="list" allowBlank="1" showInputMessage="1" showErrorMessage="1" sqref="D28">
      <formula1>$E$28:$H$28</formula1>
    </dataValidation>
    <dataValidation type="list" allowBlank="1" showInputMessage="1" showErrorMessage="1" sqref="D31">
      <formula1>$E$31:$L$31</formula1>
    </dataValidation>
    <dataValidation type="list" allowBlank="1" showInputMessage="1" showErrorMessage="1" sqref="D35">
      <formula1>$E$35:$J$35</formula1>
    </dataValidation>
    <dataValidation type="list" allowBlank="1" showInputMessage="1" showErrorMessage="1" sqref="D45">
      <formula1>$E$45:$G$45</formula1>
    </dataValidation>
    <dataValidation type="list" allowBlank="1" showInputMessage="1" showErrorMessage="1" sqref="D70">
      <formula1>$E$70:$I$70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3"/>
  <sheetViews>
    <sheetView workbookViewId="0">
      <selection sqref="A1:XFD1048576"/>
    </sheetView>
  </sheetViews>
  <sheetFormatPr defaultRowHeight="15" x14ac:dyDescent="0.2"/>
  <cols>
    <col min="1" max="1" width="9.140625" style="47"/>
    <col min="2" max="2" width="99.5703125" style="19" bestFit="1" customWidth="1"/>
    <col min="3" max="3" width="5.42578125" style="47" customWidth="1"/>
    <col min="4" max="4" width="15.5703125" style="48" bestFit="1" customWidth="1"/>
    <col min="5" max="5" width="9.140625" style="19" hidden="1" customWidth="1"/>
    <col min="6" max="6" width="10.5703125" style="19" hidden="1" customWidth="1"/>
    <col min="7" max="12" width="9.140625" style="19" hidden="1" customWidth="1"/>
    <col min="13" max="13" width="0" style="19" hidden="1" customWidth="1"/>
    <col min="14" max="16384" width="9.140625" style="19"/>
  </cols>
  <sheetData>
    <row r="1" spans="1:37" x14ac:dyDescent="0.2">
      <c r="A1" s="16"/>
      <c r="B1" s="17"/>
      <c r="C1" s="16"/>
      <c r="D1" s="18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</row>
    <row r="2" spans="1:37" ht="15.75" x14ac:dyDescent="0.2">
      <c r="A2" s="20" t="s">
        <v>74</v>
      </c>
      <c r="B2" s="20"/>
      <c r="C2" s="20"/>
      <c r="D2" s="20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</row>
    <row r="3" spans="1:37" ht="15.75" x14ac:dyDescent="0.2">
      <c r="A3" s="21"/>
      <c r="B3" s="21"/>
      <c r="C3" s="21"/>
      <c r="D3" s="21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</row>
    <row r="4" spans="1:37" ht="30" customHeight="1" x14ac:dyDescent="0.2">
      <c r="A4" s="11" t="s">
        <v>13</v>
      </c>
      <c r="B4" s="12"/>
      <c r="C4" s="16"/>
      <c r="D4" s="4" t="s">
        <v>14</v>
      </c>
      <c r="E4" s="22"/>
      <c r="F4" s="22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5" spans="1:37" x14ac:dyDescent="0.2">
      <c r="A5" s="16"/>
      <c r="B5" s="23"/>
      <c r="C5" s="16"/>
      <c r="D5" s="18"/>
      <c r="E5" s="17">
        <f>COUNTIF(D6:D11, "Voldoende")</f>
        <v>0</v>
      </c>
      <c r="F5" s="17">
        <f>COUNTIF(D6:D11, "Onvoldoende")</f>
        <v>6</v>
      </c>
      <c r="G5" s="17"/>
      <c r="H5" s="17"/>
      <c r="I5" s="17" t="s">
        <v>10</v>
      </c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</row>
    <row r="6" spans="1:37" x14ac:dyDescent="0.2">
      <c r="A6" s="24" t="s">
        <v>0</v>
      </c>
      <c r="B6" s="25" t="s">
        <v>1</v>
      </c>
      <c r="C6" s="13">
        <f>IF(E5&gt;5, 2, IF(AND(E5&gt;2,E5&lt;6), 1, 0))</f>
        <v>0</v>
      </c>
      <c r="D6" s="1" t="s">
        <v>6</v>
      </c>
      <c r="G6" s="19" t="s">
        <v>7</v>
      </c>
      <c r="I6" s="26">
        <v>2</v>
      </c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</row>
    <row r="7" spans="1:37" x14ac:dyDescent="0.2">
      <c r="A7" s="27"/>
      <c r="B7" s="28" t="s">
        <v>2</v>
      </c>
      <c r="C7" s="14"/>
      <c r="D7" s="2" t="s">
        <v>6</v>
      </c>
      <c r="G7" s="19" t="s">
        <v>6</v>
      </c>
      <c r="I7" s="26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</row>
    <row r="8" spans="1:37" x14ac:dyDescent="0.2">
      <c r="A8" s="27"/>
      <c r="B8" s="28" t="s">
        <v>19</v>
      </c>
      <c r="C8" s="14"/>
      <c r="D8" s="2" t="s">
        <v>6</v>
      </c>
      <c r="G8" s="19">
        <v>0</v>
      </c>
      <c r="I8" s="26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</row>
    <row r="9" spans="1:37" x14ac:dyDescent="0.2">
      <c r="A9" s="27"/>
      <c r="B9" s="28" t="s">
        <v>3</v>
      </c>
      <c r="C9" s="14"/>
      <c r="D9" s="2" t="s">
        <v>6</v>
      </c>
      <c r="G9" s="19">
        <v>1</v>
      </c>
      <c r="I9" s="26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</row>
    <row r="10" spans="1:37" x14ac:dyDescent="0.2">
      <c r="A10" s="27"/>
      <c r="B10" s="28" t="s">
        <v>5</v>
      </c>
      <c r="C10" s="14"/>
      <c r="D10" s="2" t="s">
        <v>6</v>
      </c>
      <c r="G10" s="19">
        <v>2</v>
      </c>
      <c r="I10" s="26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</row>
    <row r="11" spans="1:37" x14ac:dyDescent="0.2">
      <c r="A11" s="29"/>
      <c r="B11" s="30" t="s">
        <v>4</v>
      </c>
      <c r="C11" s="15"/>
      <c r="D11" s="3" t="s">
        <v>6</v>
      </c>
      <c r="G11" s="19">
        <v>3</v>
      </c>
      <c r="I11" s="26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</row>
    <row r="12" spans="1:37" x14ac:dyDescent="0.2">
      <c r="A12" s="31"/>
      <c r="B12" s="32"/>
      <c r="C12" s="9"/>
      <c r="D12" s="33"/>
      <c r="I12" s="34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</row>
    <row r="13" spans="1:37" x14ac:dyDescent="0.2">
      <c r="A13" s="24" t="s">
        <v>20</v>
      </c>
      <c r="B13" s="25" t="s">
        <v>21</v>
      </c>
      <c r="C13" s="13">
        <f>IF(E14=11, 5, IF(AND(E14&lt;11,E14&gt;8), 4, IF(AND(E14&lt;9, E14&gt;6), 3, IF(AND(E14&lt;7,E14&gt;4), 2, IF(AND(E14&lt;5, E14&gt;2), 1, 0)))))</f>
        <v>0</v>
      </c>
      <c r="D13" s="1" t="s">
        <v>8</v>
      </c>
      <c r="E13" s="19" t="s">
        <v>8</v>
      </c>
      <c r="F13" s="19" t="s">
        <v>9</v>
      </c>
      <c r="I13" s="34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</row>
    <row r="14" spans="1:37" x14ac:dyDescent="0.2">
      <c r="A14" s="27"/>
      <c r="B14" s="28" t="s">
        <v>22</v>
      </c>
      <c r="C14" s="14"/>
      <c r="D14" s="2" t="s">
        <v>8</v>
      </c>
      <c r="E14" s="17">
        <f>COUNTIF(D13:D23, "Ja")</f>
        <v>0</v>
      </c>
      <c r="I14" s="34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</row>
    <row r="15" spans="1:37" x14ac:dyDescent="0.2">
      <c r="A15" s="27"/>
      <c r="B15" s="28" t="s">
        <v>23</v>
      </c>
      <c r="C15" s="14"/>
      <c r="D15" s="2" t="s">
        <v>8</v>
      </c>
      <c r="I15" s="34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</row>
    <row r="16" spans="1:37" x14ac:dyDescent="0.2">
      <c r="A16" s="27"/>
      <c r="B16" s="28" t="s">
        <v>24</v>
      </c>
      <c r="C16" s="14"/>
      <c r="D16" s="2" t="s">
        <v>8</v>
      </c>
      <c r="I16" s="34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</row>
    <row r="17" spans="1:37" x14ac:dyDescent="0.2">
      <c r="A17" s="27"/>
      <c r="B17" s="28" t="s">
        <v>25</v>
      </c>
      <c r="C17" s="14"/>
      <c r="D17" s="2" t="s">
        <v>8</v>
      </c>
      <c r="I17" s="34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</row>
    <row r="18" spans="1:37" x14ac:dyDescent="0.2">
      <c r="A18" s="27"/>
      <c r="B18" s="28" t="s">
        <v>27</v>
      </c>
      <c r="C18" s="14"/>
      <c r="D18" s="2" t="s">
        <v>8</v>
      </c>
      <c r="I18" s="34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</row>
    <row r="19" spans="1:37" x14ac:dyDescent="0.2">
      <c r="A19" s="27"/>
      <c r="B19" s="28" t="s">
        <v>26</v>
      </c>
      <c r="C19" s="14"/>
      <c r="D19" s="2" t="s">
        <v>8</v>
      </c>
      <c r="I19" s="34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</row>
    <row r="20" spans="1:37" x14ac:dyDescent="0.2">
      <c r="A20" s="27"/>
      <c r="B20" s="28" t="s">
        <v>28</v>
      </c>
      <c r="C20" s="14"/>
      <c r="D20" s="2" t="s">
        <v>8</v>
      </c>
      <c r="I20" s="34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</row>
    <row r="21" spans="1:37" x14ac:dyDescent="0.2">
      <c r="A21" s="27"/>
      <c r="B21" s="28" t="s">
        <v>29</v>
      </c>
      <c r="C21" s="14"/>
      <c r="D21" s="2" t="s">
        <v>8</v>
      </c>
      <c r="I21" s="34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</row>
    <row r="22" spans="1:37" x14ac:dyDescent="0.2">
      <c r="A22" s="27"/>
      <c r="B22" s="28" t="s">
        <v>30</v>
      </c>
      <c r="C22" s="14"/>
      <c r="D22" s="2" t="s">
        <v>8</v>
      </c>
      <c r="I22" s="34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</row>
    <row r="23" spans="1:37" x14ac:dyDescent="0.2">
      <c r="A23" s="29"/>
      <c r="B23" s="30" t="s">
        <v>31</v>
      </c>
      <c r="C23" s="15"/>
      <c r="D23" s="3" t="s">
        <v>8</v>
      </c>
      <c r="I23" s="34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</row>
    <row r="24" spans="1:37" x14ac:dyDescent="0.2">
      <c r="A24" s="31"/>
      <c r="B24" s="32"/>
      <c r="C24" s="9"/>
      <c r="D24" s="33"/>
      <c r="I24" s="34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</row>
    <row r="25" spans="1:37" ht="15.75" x14ac:dyDescent="0.25">
      <c r="A25" s="24" t="s">
        <v>32</v>
      </c>
      <c r="B25" s="25" t="s">
        <v>21</v>
      </c>
      <c r="C25" s="13">
        <f>IF(M35=21,5,IF(AND(M35&lt;21,M35&gt;16),4,IF(AND(M35&lt;17,M35&gt;12),3,IF(AND(M35&lt;13,M35&gt;8),2,IF(AND(M35&lt;9,M35&gt;4),1,0)))))</f>
        <v>0</v>
      </c>
      <c r="D25" s="1" t="s">
        <v>8</v>
      </c>
      <c r="E25" s="35">
        <f>IF(D25="Nee", 0, 1)</f>
        <v>0</v>
      </c>
      <c r="I25" s="34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</row>
    <row r="26" spans="1:37" ht="15.75" x14ac:dyDescent="0.25">
      <c r="A26" s="27"/>
      <c r="B26" s="28" t="s">
        <v>22</v>
      </c>
      <c r="C26" s="14"/>
      <c r="D26" s="2" t="s">
        <v>8</v>
      </c>
      <c r="E26" s="35">
        <f>IF(D26="Nee", 0, 1)</f>
        <v>0</v>
      </c>
      <c r="I26" s="34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</row>
    <row r="27" spans="1:37" x14ac:dyDescent="0.2">
      <c r="A27" s="27"/>
      <c r="B27" s="28" t="s">
        <v>33</v>
      </c>
      <c r="C27" s="14"/>
      <c r="D27" s="2">
        <v>0</v>
      </c>
      <c r="E27" s="19">
        <v>0</v>
      </c>
      <c r="F27" s="19">
        <v>1</v>
      </c>
      <c r="G27" s="19">
        <v>2</v>
      </c>
      <c r="H27" s="19">
        <v>3</v>
      </c>
      <c r="I27" s="36">
        <f>SUM(D27:D28)</f>
        <v>0</v>
      </c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</row>
    <row r="28" spans="1:37" ht="15.75" x14ac:dyDescent="0.25">
      <c r="A28" s="27"/>
      <c r="B28" s="28" t="s">
        <v>34</v>
      </c>
      <c r="C28" s="14"/>
      <c r="D28" s="2">
        <v>0</v>
      </c>
      <c r="E28" s="19">
        <v>0</v>
      </c>
      <c r="F28" s="19">
        <v>1</v>
      </c>
      <c r="G28" s="19">
        <v>2</v>
      </c>
      <c r="H28" s="19">
        <v>3</v>
      </c>
      <c r="J28" s="37">
        <f>IF(I27=6, 3, IF(AND(I27&lt;6,I27&gt;3, 2), 2, IF(AND(I27&gt;1,I27&lt;4), 1, 0)))</f>
        <v>0</v>
      </c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</row>
    <row r="29" spans="1:37" ht="15.75" x14ac:dyDescent="0.25">
      <c r="A29" s="27"/>
      <c r="B29" s="28" t="s">
        <v>35</v>
      </c>
      <c r="C29" s="14"/>
      <c r="D29" s="2" t="s">
        <v>8</v>
      </c>
      <c r="E29" s="35">
        <f>IF(D29="Nee", 0, 1)</f>
        <v>0</v>
      </c>
      <c r="I29" s="34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</row>
    <row r="30" spans="1:37" ht="15.75" x14ac:dyDescent="0.25">
      <c r="A30" s="27"/>
      <c r="B30" s="28" t="s">
        <v>36</v>
      </c>
      <c r="C30" s="14"/>
      <c r="D30" s="2" t="s">
        <v>8</v>
      </c>
      <c r="E30" s="35">
        <f>IF(D30="Nee", 0, 1)</f>
        <v>0</v>
      </c>
      <c r="I30" s="34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</row>
    <row r="31" spans="1:37" ht="15.75" x14ac:dyDescent="0.25">
      <c r="A31" s="27"/>
      <c r="B31" s="28" t="s">
        <v>37</v>
      </c>
      <c r="C31" s="14"/>
      <c r="D31" s="2">
        <v>0</v>
      </c>
      <c r="E31" s="19">
        <v>0</v>
      </c>
      <c r="F31" s="19">
        <v>1</v>
      </c>
      <c r="G31" s="19">
        <v>2</v>
      </c>
      <c r="H31" s="19">
        <v>3</v>
      </c>
      <c r="I31" s="34">
        <v>4</v>
      </c>
      <c r="J31" s="19">
        <v>5</v>
      </c>
      <c r="K31" s="19">
        <v>6</v>
      </c>
      <c r="L31" s="19">
        <v>7</v>
      </c>
      <c r="M31" s="35">
        <f>IF(D31=7, 3, IF(AND(D31&lt;7,D31&gt;4),2,IF(AND(D31&lt;5,D31&gt;2),1,0)))</f>
        <v>0</v>
      </c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</row>
    <row r="32" spans="1:37" ht="15.75" x14ac:dyDescent="0.25">
      <c r="A32" s="27"/>
      <c r="B32" s="28" t="s">
        <v>38</v>
      </c>
      <c r="C32" s="14"/>
      <c r="D32" s="2" t="s">
        <v>8</v>
      </c>
      <c r="E32" s="35">
        <f>IF(D32="Nee", 0, 1)</f>
        <v>0</v>
      </c>
      <c r="I32" s="34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</row>
    <row r="33" spans="1:37" ht="15.75" x14ac:dyDescent="0.25">
      <c r="A33" s="27"/>
      <c r="B33" s="28" t="s">
        <v>39</v>
      </c>
      <c r="C33" s="14"/>
      <c r="D33" s="2" t="s">
        <v>8</v>
      </c>
      <c r="E33" s="35">
        <f>IF(D33="Nee", 0, 1)</f>
        <v>0</v>
      </c>
      <c r="I33" s="34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</row>
    <row r="34" spans="1:37" ht="15.75" x14ac:dyDescent="0.25">
      <c r="A34" s="27"/>
      <c r="B34" s="28" t="s">
        <v>40</v>
      </c>
      <c r="C34" s="14"/>
      <c r="D34" s="2" t="s">
        <v>8</v>
      </c>
      <c r="E34" s="35">
        <f>IF(D34="Nee", 0, 1)</f>
        <v>0</v>
      </c>
      <c r="I34" s="34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</row>
    <row r="35" spans="1:37" ht="15.75" x14ac:dyDescent="0.25">
      <c r="A35" s="29"/>
      <c r="B35" s="30" t="s">
        <v>41</v>
      </c>
      <c r="C35" s="15"/>
      <c r="D35" s="3">
        <v>0</v>
      </c>
      <c r="E35" s="19">
        <v>0</v>
      </c>
      <c r="F35" s="19">
        <v>1</v>
      </c>
      <c r="G35" s="19">
        <v>2</v>
      </c>
      <c r="H35" s="19">
        <v>3</v>
      </c>
      <c r="I35" s="34">
        <v>4</v>
      </c>
      <c r="J35" s="19">
        <v>5</v>
      </c>
      <c r="K35" s="35">
        <f>IF(D35=5,2,IF(AND(D35&lt;5,D35&gt;2),1,0))</f>
        <v>0</v>
      </c>
      <c r="M35" s="17">
        <f>SUM(E25+E26+I27+J28+E29+E30+M31+E32+E33+E34+K35)</f>
        <v>0</v>
      </c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</row>
    <row r="36" spans="1:37" x14ac:dyDescent="0.2">
      <c r="A36" s="31"/>
      <c r="B36" s="32"/>
      <c r="C36" s="9"/>
      <c r="D36" s="33"/>
      <c r="I36" s="34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</row>
    <row r="37" spans="1:37" ht="15.75" x14ac:dyDescent="0.25">
      <c r="A37" s="24" t="s">
        <v>42</v>
      </c>
      <c r="B37" s="25" t="s">
        <v>21</v>
      </c>
      <c r="C37" s="13">
        <f>IF(I45=10,5,IF(AND(I45&lt;10,I45&gt;7),4,IF(AND(I45&lt;8,I45&gt;5),3,IF(AND(I45&lt;6,I45&gt;3),2,IF(AND(I45&lt;4,I45&gt;1),1,0)))))</f>
        <v>0</v>
      </c>
      <c r="D37" s="1" t="s">
        <v>8</v>
      </c>
      <c r="E37" s="35">
        <f t="shared" ref="E37:E44" si="0">IF(D37="Nee", 0, 1)</f>
        <v>0</v>
      </c>
      <c r="I37" s="34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</row>
    <row r="38" spans="1:37" ht="15.75" x14ac:dyDescent="0.25">
      <c r="A38" s="27"/>
      <c r="B38" s="28" t="s">
        <v>22</v>
      </c>
      <c r="C38" s="14"/>
      <c r="D38" s="2" t="s">
        <v>8</v>
      </c>
      <c r="E38" s="35">
        <f t="shared" si="0"/>
        <v>0</v>
      </c>
      <c r="I38" s="34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</row>
    <row r="39" spans="1:37" ht="15.75" customHeight="1" x14ac:dyDescent="0.25">
      <c r="A39" s="27"/>
      <c r="B39" s="28" t="s">
        <v>43</v>
      </c>
      <c r="C39" s="14"/>
      <c r="D39" s="2" t="s">
        <v>8</v>
      </c>
      <c r="E39" s="35">
        <f t="shared" si="0"/>
        <v>0</v>
      </c>
      <c r="I39" s="34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</row>
    <row r="40" spans="1:37" ht="15.75" x14ac:dyDescent="0.25">
      <c r="A40" s="27"/>
      <c r="B40" s="28" t="s">
        <v>44</v>
      </c>
      <c r="C40" s="14"/>
      <c r="D40" s="2" t="s">
        <v>8</v>
      </c>
      <c r="E40" s="35">
        <f t="shared" si="0"/>
        <v>0</v>
      </c>
      <c r="I40" s="34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</row>
    <row r="41" spans="1:37" ht="15.75" x14ac:dyDescent="0.25">
      <c r="A41" s="27"/>
      <c r="B41" s="28" t="s">
        <v>45</v>
      </c>
      <c r="C41" s="14"/>
      <c r="D41" s="2" t="s">
        <v>8</v>
      </c>
      <c r="E41" s="35">
        <f t="shared" si="0"/>
        <v>0</v>
      </c>
      <c r="I41" s="34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</row>
    <row r="42" spans="1:37" ht="15.75" x14ac:dyDescent="0.25">
      <c r="A42" s="27"/>
      <c r="B42" s="28" t="s">
        <v>46</v>
      </c>
      <c r="C42" s="14"/>
      <c r="D42" s="2" t="s">
        <v>8</v>
      </c>
      <c r="E42" s="35">
        <f t="shared" si="0"/>
        <v>0</v>
      </c>
      <c r="I42" s="34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</row>
    <row r="43" spans="1:37" ht="15.75" x14ac:dyDescent="0.25">
      <c r="A43" s="27"/>
      <c r="B43" s="28" t="s">
        <v>47</v>
      </c>
      <c r="C43" s="14"/>
      <c r="D43" s="2" t="s">
        <v>8</v>
      </c>
      <c r="E43" s="35">
        <f t="shared" si="0"/>
        <v>0</v>
      </c>
      <c r="I43" s="34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</row>
    <row r="44" spans="1:37" ht="15.75" x14ac:dyDescent="0.25">
      <c r="A44" s="27"/>
      <c r="B44" s="28" t="s">
        <v>48</v>
      </c>
      <c r="C44" s="14"/>
      <c r="D44" s="2" t="s">
        <v>8</v>
      </c>
      <c r="E44" s="35">
        <f t="shared" si="0"/>
        <v>0</v>
      </c>
      <c r="I44" s="34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</row>
    <row r="45" spans="1:37" x14ac:dyDescent="0.2">
      <c r="A45" s="29"/>
      <c r="B45" s="30" t="s">
        <v>49</v>
      </c>
      <c r="C45" s="15"/>
      <c r="D45" s="3" t="s">
        <v>6</v>
      </c>
      <c r="E45" s="19" t="s">
        <v>6</v>
      </c>
      <c r="F45" s="19" t="s">
        <v>50</v>
      </c>
      <c r="G45" s="19" t="s">
        <v>7</v>
      </c>
      <c r="H45" s="34">
        <f>IF(D45="Onvoldoende", 0, IF(D45="Matig",1,2))</f>
        <v>0</v>
      </c>
      <c r="I45" s="19">
        <f>SUM(E37:E43,E44,H45)</f>
        <v>0</v>
      </c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</row>
    <row r="46" spans="1:37" x14ac:dyDescent="0.2">
      <c r="A46" s="31"/>
      <c r="B46" s="32"/>
      <c r="C46" s="9"/>
      <c r="D46" s="33"/>
      <c r="I46" s="34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</row>
    <row r="47" spans="1:37" ht="15.75" x14ac:dyDescent="0.25">
      <c r="A47" s="24" t="s">
        <v>51</v>
      </c>
      <c r="B47" s="25" t="s">
        <v>21</v>
      </c>
      <c r="C47" s="13">
        <f>IF(I55=9,5,IF(AND(I55&lt;9,I55&gt;6),4,IF(AND(I55&lt;7,I55&gt;4),3,IF(AND(I55&lt;5,I55&gt;2),2,IF(AND(I55&lt;3,I55&gt;0),1,0)))))</f>
        <v>0</v>
      </c>
      <c r="D47" s="1" t="s">
        <v>8</v>
      </c>
      <c r="E47" s="35">
        <f t="shared" ref="E47:E55" si="1">IF(D47="Nee", 0, 1)</f>
        <v>0</v>
      </c>
      <c r="I47" s="34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</row>
    <row r="48" spans="1:37" ht="15.75" x14ac:dyDescent="0.25">
      <c r="A48" s="27"/>
      <c r="B48" s="28" t="s">
        <v>22</v>
      </c>
      <c r="C48" s="14"/>
      <c r="D48" s="2" t="s">
        <v>8</v>
      </c>
      <c r="E48" s="35">
        <f t="shared" si="1"/>
        <v>0</v>
      </c>
      <c r="I48" s="34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</row>
    <row r="49" spans="1:37" ht="15.75" x14ac:dyDescent="0.25">
      <c r="A49" s="27"/>
      <c r="B49" s="28" t="s">
        <v>52</v>
      </c>
      <c r="C49" s="14"/>
      <c r="D49" s="2" t="s">
        <v>8</v>
      </c>
      <c r="E49" s="35">
        <f t="shared" si="1"/>
        <v>0</v>
      </c>
      <c r="I49" s="34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</row>
    <row r="50" spans="1:37" ht="15.75" x14ac:dyDescent="0.25">
      <c r="A50" s="27"/>
      <c r="B50" s="28" t="s">
        <v>53</v>
      </c>
      <c r="C50" s="14"/>
      <c r="D50" s="2" t="s">
        <v>8</v>
      </c>
      <c r="E50" s="35">
        <f t="shared" si="1"/>
        <v>0</v>
      </c>
      <c r="I50" s="34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</row>
    <row r="51" spans="1:37" ht="15.75" x14ac:dyDescent="0.25">
      <c r="A51" s="27"/>
      <c r="B51" s="28" t="s">
        <v>54</v>
      </c>
      <c r="C51" s="14"/>
      <c r="D51" s="2" t="s">
        <v>8</v>
      </c>
      <c r="E51" s="35">
        <f t="shared" si="1"/>
        <v>0</v>
      </c>
      <c r="I51" s="34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</row>
    <row r="52" spans="1:37" ht="15.75" x14ac:dyDescent="0.25">
      <c r="A52" s="27"/>
      <c r="B52" s="28" t="s">
        <v>55</v>
      </c>
      <c r="C52" s="14"/>
      <c r="D52" s="2" t="s">
        <v>8</v>
      </c>
      <c r="E52" s="35">
        <f t="shared" si="1"/>
        <v>0</v>
      </c>
      <c r="I52" s="34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</row>
    <row r="53" spans="1:37" ht="15.75" x14ac:dyDescent="0.25">
      <c r="A53" s="27"/>
      <c r="B53" s="28" t="s">
        <v>56</v>
      </c>
      <c r="C53" s="14"/>
      <c r="D53" s="2" t="s">
        <v>8</v>
      </c>
      <c r="E53" s="35">
        <f t="shared" si="1"/>
        <v>0</v>
      </c>
      <c r="I53" s="34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</row>
    <row r="54" spans="1:37" ht="15.75" x14ac:dyDescent="0.25">
      <c r="A54" s="27"/>
      <c r="B54" s="28" t="s">
        <v>57</v>
      </c>
      <c r="C54" s="14"/>
      <c r="D54" s="2" t="s">
        <v>8</v>
      </c>
      <c r="E54" s="35">
        <f t="shared" si="1"/>
        <v>0</v>
      </c>
      <c r="I54" s="34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</row>
    <row r="55" spans="1:37" ht="15.75" x14ac:dyDescent="0.25">
      <c r="A55" s="29"/>
      <c r="B55" s="30" t="s">
        <v>58</v>
      </c>
      <c r="C55" s="15"/>
      <c r="D55" s="3" t="s">
        <v>8</v>
      </c>
      <c r="E55" s="35">
        <f t="shared" si="1"/>
        <v>0</v>
      </c>
      <c r="I55" s="34">
        <f>SUM(E47:E55)</f>
        <v>0</v>
      </c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</row>
    <row r="56" spans="1:37" ht="15.75" x14ac:dyDescent="0.25">
      <c r="A56" s="31"/>
      <c r="B56" s="32"/>
      <c r="C56" s="9"/>
      <c r="D56" s="33"/>
      <c r="E56" s="38"/>
      <c r="I56" s="34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</row>
    <row r="57" spans="1:37" ht="15.75" x14ac:dyDescent="0.25">
      <c r="A57" s="24" t="s">
        <v>59</v>
      </c>
      <c r="B57" s="25" t="s">
        <v>21</v>
      </c>
      <c r="C57" s="13">
        <f>IF(I66=10,5,IF(AND(I66&lt;10,I66&gt;7),4,IF(AND(I66&lt;8,I66&gt;5),3,IF(AND(I66&lt;6,I66&gt;3),2,IF(AND(I66&lt;4,I66&gt;1),1,0)))))</f>
        <v>0</v>
      </c>
      <c r="D57" s="1" t="s">
        <v>8</v>
      </c>
      <c r="E57" s="35">
        <f t="shared" ref="E57:E66" si="2">IF(D57="Nee", 0, 1)</f>
        <v>0</v>
      </c>
      <c r="I57" s="34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</row>
    <row r="58" spans="1:37" ht="15.75" x14ac:dyDescent="0.25">
      <c r="A58" s="27"/>
      <c r="B58" s="28" t="s">
        <v>22</v>
      </c>
      <c r="C58" s="14"/>
      <c r="D58" s="2" t="s">
        <v>8</v>
      </c>
      <c r="E58" s="35">
        <f t="shared" si="2"/>
        <v>0</v>
      </c>
      <c r="I58" s="34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</row>
    <row r="59" spans="1:37" ht="15.75" x14ac:dyDescent="0.25">
      <c r="A59" s="27"/>
      <c r="B59" s="28" t="s">
        <v>60</v>
      </c>
      <c r="C59" s="14"/>
      <c r="D59" s="2" t="s">
        <v>8</v>
      </c>
      <c r="E59" s="35">
        <f t="shared" si="2"/>
        <v>0</v>
      </c>
      <c r="I59" s="34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</row>
    <row r="60" spans="1:37" ht="15.75" x14ac:dyDescent="0.25">
      <c r="A60" s="27"/>
      <c r="B60" s="28" t="s">
        <v>61</v>
      </c>
      <c r="C60" s="14"/>
      <c r="D60" s="2" t="s">
        <v>8</v>
      </c>
      <c r="E60" s="35">
        <f t="shared" si="2"/>
        <v>0</v>
      </c>
      <c r="I60" s="34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</row>
    <row r="61" spans="1:37" ht="15.75" x14ac:dyDescent="0.25">
      <c r="A61" s="27"/>
      <c r="B61" s="28" t="s">
        <v>62</v>
      </c>
      <c r="C61" s="14"/>
      <c r="D61" s="2" t="s">
        <v>8</v>
      </c>
      <c r="E61" s="35">
        <f t="shared" si="2"/>
        <v>0</v>
      </c>
      <c r="I61" s="34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</row>
    <row r="62" spans="1:37" ht="15.75" x14ac:dyDescent="0.25">
      <c r="A62" s="27"/>
      <c r="B62" s="28" t="s">
        <v>63</v>
      </c>
      <c r="C62" s="14"/>
      <c r="D62" s="2" t="s">
        <v>8</v>
      </c>
      <c r="E62" s="35">
        <f t="shared" si="2"/>
        <v>0</v>
      </c>
      <c r="I62" s="34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</row>
    <row r="63" spans="1:37" ht="15.75" x14ac:dyDescent="0.25">
      <c r="A63" s="27"/>
      <c r="B63" s="28" t="s">
        <v>64</v>
      </c>
      <c r="C63" s="14"/>
      <c r="D63" s="2" t="s">
        <v>8</v>
      </c>
      <c r="E63" s="35">
        <f t="shared" si="2"/>
        <v>0</v>
      </c>
      <c r="I63" s="34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</row>
    <row r="64" spans="1:37" ht="15.75" x14ac:dyDescent="0.25">
      <c r="A64" s="27"/>
      <c r="B64" s="28" t="s">
        <v>65</v>
      </c>
      <c r="C64" s="14"/>
      <c r="D64" s="2" t="s">
        <v>8</v>
      </c>
      <c r="E64" s="35">
        <f t="shared" si="2"/>
        <v>0</v>
      </c>
      <c r="I64" s="34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</row>
    <row r="65" spans="1:37" ht="15.75" x14ac:dyDescent="0.25">
      <c r="A65" s="27"/>
      <c r="B65" s="28" t="s">
        <v>66</v>
      </c>
      <c r="C65" s="14"/>
      <c r="D65" s="2" t="s">
        <v>8</v>
      </c>
      <c r="E65" s="35">
        <f t="shared" si="2"/>
        <v>0</v>
      </c>
      <c r="I65" s="34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</row>
    <row r="66" spans="1:37" ht="15.75" x14ac:dyDescent="0.25">
      <c r="A66" s="29"/>
      <c r="B66" s="30" t="s">
        <v>67</v>
      </c>
      <c r="C66" s="15"/>
      <c r="D66" s="3" t="s">
        <v>8</v>
      </c>
      <c r="E66" s="35">
        <f t="shared" si="2"/>
        <v>0</v>
      </c>
      <c r="I66" s="34">
        <f>SUM(E57:E66)</f>
        <v>0</v>
      </c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</row>
    <row r="67" spans="1:37" ht="15.75" x14ac:dyDescent="0.25">
      <c r="A67" s="31"/>
      <c r="B67" s="32"/>
      <c r="C67" s="9"/>
      <c r="D67" s="33"/>
      <c r="E67" s="38"/>
      <c r="I67" s="34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</row>
    <row r="68" spans="1:37" ht="15.75" x14ac:dyDescent="0.25">
      <c r="A68" s="24" t="s">
        <v>73</v>
      </c>
      <c r="B68" s="25" t="s">
        <v>21</v>
      </c>
      <c r="C68" s="13">
        <f>IF(I72=8,5,IF(I72=7,4,IF(I72=6,3,IF(I72=5,2,IF(I72=4,1,0)))))</f>
        <v>0</v>
      </c>
      <c r="D68" s="1" t="s">
        <v>8</v>
      </c>
      <c r="E68" s="35">
        <f>IF(D68="Nee", 0, 1)</f>
        <v>0</v>
      </c>
      <c r="I68" s="34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</row>
    <row r="69" spans="1:37" ht="15.75" x14ac:dyDescent="0.25">
      <c r="A69" s="27"/>
      <c r="B69" s="28" t="s">
        <v>22</v>
      </c>
      <c r="C69" s="14"/>
      <c r="D69" s="2" t="s">
        <v>8</v>
      </c>
      <c r="E69" s="35">
        <f>IF(D69="Nee", 0, 1)</f>
        <v>0</v>
      </c>
      <c r="I69" s="34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</row>
    <row r="70" spans="1:37" x14ac:dyDescent="0.2">
      <c r="A70" s="27"/>
      <c r="B70" s="28" t="s">
        <v>68</v>
      </c>
      <c r="C70" s="14"/>
      <c r="D70" s="2" t="s">
        <v>69</v>
      </c>
      <c r="E70" s="17" t="s">
        <v>69</v>
      </c>
      <c r="F70" s="19" t="s">
        <v>6</v>
      </c>
      <c r="G70" s="19" t="s">
        <v>50</v>
      </c>
      <c r="H70" s="19" t="s">
        <v>7</v>
      </c>
      <c r="I70" s="34" t="s">
        <v>70</v>
      </c>
      <c r="J70" s="19">
        <f>IF(D70="Niet gemaakt",0,IF(D70="Onvoldoende",1,IF(D70="Matig",2,IF(D70="Voldoende",3,4))))</f>
        <v>0</v>
      </c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</row>
    <row r="71" spans="1:37" ht="15.75" x14ac:dyDescent="0.25">
      <c r="A71" s="27"/>
      <c r="B71" s="28" t="s">
        <v>71</v>
      </c>
      <c r="C71" s="14"/>
      <c r="D71" s="2" t="s">
        <v>8</v>
      </c>
      <c r="E71" s="35">
        <f>IF(D71="Nee", 0, 1)</f>
        <v>0</v>
      </c>
      <c r="I71" s="34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</row>
    <row r="72" spans="1:37" ht="15.75" x14ac:dyDescent="0.25">
      <c r="A72" s="29"/>
      <c r="B72" s="30" t="s">
        <v>72</v>
      </c>
      <c r="C72" s="15"/>
      <c r="D72" s="3" t="s">
        <v>8</v>
      </c>
      <c r="E72" s="35">
        <f>IF(D72="Nee", 0, 1)</f>
        <v>0</v>
      </c>
      <c r="I72" s="34">
        <f>SUM(E68:E69,J70,E71:E72)</f>
        <v>0</v>
      </c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</row>
    <row r="73" spans="1:37" ht="15.75" x14ac:dyDescent="0.25">
      <c r="A73" s="31"/>
      <c r="B73" s="32"/>
      <c r="C73" s="9"/>
      <c r="D73" s="33"/>
      <c r="E73" s="38"/>
      <c r="I73" s="34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</row>
    <row r="74" spans="1:37" x14ac:dyDescent="0.2">
      <c r="A74" s="39"/>
      <c r="B74" s="40" t="s">
        <v>11</v>
      </c>
      <c r="C74" s="41">
        <f>SUM(C68,C57,C47,C37,C25,C13,C6)</f>
        <v>0</v>
      </c>
      <c r="D74" s="42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</row>
    <row r="75" spans="1:37" ht="15.75" x14ac:dyDescent="0.25">
      <c r="A75" s="43"/>
      <c r="B75" s="44" t="s">
        <v>12</v>
      </c>
      <c r="C75" s="45">
        <f>SUM(((9/I75)*C74)+1)</f>
        <v>1</v>
      </c>
      <c r="D75" s="46"/>
      <c r="I75" s="19">
        <v>32</v>
      </c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</row>
    <row r="76" spans="1:37" x14ac:dyDescent="0.2">
      <c r="A76" s="16"/>
      <c r="B76" s="17"/>
      <c r="C76" s="16"/>
      <c r="D76" s="18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</row>
    <row r="77" spans="1:37" x14ac:dyDescent="0.2">
      <c r="A77" s="16"/>
      <c r="B77" s="17"/>
      <c r="C77" s="16"/>
      <c r="D77" s="18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</row>
    <row r="78" spans="1:37" x14ac:dyDescent="0.2">
      <c r="A78" s="16"/>
      <c r="B78" s="17"/>
      <c r="C78" s="16"/>
      <c r="D78" s="18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</row>
    <row r="79" spans="1:37" x14ac:dyDescent="0.2">
      <c r="A79" s="16"/>
      <c r="B79" s="17"/>
      <c r="C79" s="16"/>
      <c r="D79" s="18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</row>
    <row r="80" spans="1:37" x14ac:dyDescent="0.2">
      <c r="A80" s="16"/>
      <c r="B80" s="17"/>
      <c r="C80" s="16"/>
      <c r="D80" s="18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</row>
    <row r="81" spans="1:37" x14ac:dyDescent="0.2">
      <c r="A81" s="16"/>
      <c r="B81" s="17"/>
      <c r="C81" s="16"/>
      <c r="D81" s="18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</row>
    <row r="82" spans="1:37" x14ac:dyDescent="0.2">
      <c r="A82" s="16"/>
      <c r="B82" s="17"/>
      <c r="C82" s="16"/>
      <c r="D82" s="18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</row>
    <row r="83" spans="1:37" x14ac:dyDescent="0.2">
      <c r="AE83" s="17"/>
      <c r="AF83" s="17"/>
      <c r="AG83" s="17"/>
      <c r="AH83" s="17"/>
      <c r="AI83" s="17"/>
      <c r="AJ83" s="17"/>
      <c r="AK83" s="17"/>
    </row>
  </sheetData>
  <sheetProtection algorithmName="SHA-512" hashValue="ONFHo79/1+viZ+is+Xq4XNWgPmtpoWy4FBPGvZikWI3TopI0lcsgDiyRgwLAwGlwl2vOpYN1FzOkgdItQ+9tOQ==" saltValue="JbfqGTtRvZaAuusSJOR4Rg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C40:C44 C6:C38 B6:B73 A6:A38 C50:C54 C46:C48 A40:A73" name="Bereik1"/>
  </protectedRanges>
  <mergeCells count="19">
    <mergeCell ref="A57:A66"/>
    <mergeCell ref="C57:C66"/>
    <mergeCell ref="A68:A72"/>
    <mergeCell ref="C68:C72"/>
    <mergeCell ref="C74:D74"/>
    <mergeCell ref="C75:D75"/>
    <mergeCell ref="A25:A35"/>
    <mergeCell ref="C25:C35"/>
    <mergeCell ref="A37:A45"/>
    <mergeCell ref="C37:C45"/>
    <mergeCell ref="A47:A55"/>
    <mergeCell ref="C47:C55"/>
    <mergeCell ref="A2:D2"/>
    <mergeCell ref="A4:B4"/>
    <mergeCell ref="A6:A11"/>
    <mergeCell ref="C6:C11"/>
    <mergeCell ref="I6:I11"/>
    <mergeCell ref="A13:A23"/>
    <mergeCell ref="C13:C23"/>
  </mergeCells>
  <dataValidations count="8">
    <dataValidation type="list" allowBlank="1" showInputMessage="1" showErrorMessage="1" sqref="D6:D11">
      <formula1>$G$6:$G$7</formula1>
    </dataValidation>
    <dataValidation type="list" allowBlank="1" showInputMessage="1" showErrorMessage="1" sqref="D13:D23 D25:D26 D29:D30 D32:D34 D37:D44 D47:D66 D68:D69 D71:D72">
      <formula1>$E$13:$F$13</formula1>
    </dataValidation>
    <dataValidation type="list" allowBlank="1" showInputMessage="1" showErrorMessage="1" sqref="D27">
      <formula1>$E$27:$H$27</formula1>
    </dataValidation>
    <dataValidation type="list" allowBlank="1" showInputMessage="1" showErrorMessage="1" sqref="D28">
      <formula1>$E$28:$H$28</formula1>
    </dataValidation>
    <dataValidation type="list" allowBlank="1" showInputMessage="1" showErrorMessage="1" sqref="D31">
      <formula1>$E$31:$L$31</formula1>
    </dataValidation>
    <dataValidation type="list" allowBlank="1" showInputMessage="1" showErrorMessage="1" sqref="D35">
      <formula1>$E$35:$J$35</formula1>
    </dataValidation>
    <dataValidation type="list" allowBlank="1" showInputMessage="1" showErrorMessage="1" sqref="D45">
      <formula1>$E$45:$G$45</formula1>
    </dataValidation>
    <dataValidation type="list" allowBlank="1" showInputMessage="1" showErrorMessage="1" sqref="D70">
      <formula1>$E$70:$I$70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3"/>
  <sheetViews>
    <sheetView workbookViewId="0">
      <selection sqref="A1:XFD1048576"/>
    </sheetView>
  </sheetViews>
  <sheetFormatPr defaultRowHeight="15" x14ac:dyDescent="0.2"/>
  <cols>
    <col min="1" max="1" width="9.140625" style="47"/>
    <col min="2" max="2" width="99.5703125" style="19" bestFit="1" customWidth="1"/>
    <col min="3" max="3" width="5.42578125" style="47" customWidth="1"/>
    <col min="4" max="4" width="15.5703125" style="48" bestFit="1" customWidth="1"/>
    <col min="5" max="5" width="9.140625" style="19" hidden="1" customWidth="1"/>
    <col min="6" max="6" width="10.5703125" style="19" hidden="1" customWidth="1"/>
    <col min="7" max="12" width="9.140625" style="19" hidden="1" customWidth="1"/>
    <col min="13" max="13" width="0" style="19" hidden="1" customWidth="1"/>
    <col min="14" max="16384" width="9.140625" style="19"/>
  </cols>
  <sheetData>
    <row r="1" spans="1:37" x14ac:dyDescent="0.2">
      <c r="A1" s="16"/>
      <c r="B1" s="17"/>
      <c r="C1" s="16"/>
      <c r="D1" s="18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</row>
    <row r="2" spans="1:37" ht="15.75" x14ac:dyDescent="0.2">
      <c r="A2" s="20" t="s">
        <v>74</v>
      </c>
      <c r="B2" s="20"/>
      <c r="C2" s="20"/>
      <c r="D2" s="20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</row>
    <row r="3" spans="1:37" ht="15.75" x14ac:dyDescent="0.2">
      <c r="A3" s="21"/>
      <c r="B3" s="21"/>
      <c r="C3" s="21"/>
      <c r="D3" s="21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</row>
    <row r="4" spans="1:37" ht="30" customHeight="1" x14ac:dyDescent="0.2">
      <c r="A4" s="11" t="s">
        <v>13</v>
      </c>
      <c r="B4" s="12"/>
      <c r="C4" s="16"/>
      <c r="D4" s="4" t="s">
        <v>14</v>
      </c>
      <c r="E4" s="22"/>
      <c r="F4" s="22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5" spans="1:37" x14ac:dyDescent="0.2">
      <c r="A5" s="16"/>
      <c r="B5" s="23"/>
      <c r="C5" s="16"/>
      <c r="D5" s="18"/>
      <c r="E5" s="17">
        <f>COUNTIF(D6:D11, "Voldoende")</f>
        <v>0</v>
      </c>
      <c r="F5" s="17">
        <f>COUNTIF(D6:D11, "Onvoldoende")</f>
        <v>6</v>
      </c>
      <c r="G5" s="17"/>
      <c r="H5" s="17"/>
      <c r="I5" s="17" t="s">
        <v>10</v>
      </c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</row>
    <row r="6" spans="1:37" x14ac:dyDescent="0.2">
      <c r="A6" s="24" t="s">
        <v>0</v>
      </c>
      <c r="B6" s="25" t="s">
        <v>1</v>
      </c>
      <c r="C6" s="13">
        <f>IF(E5&gt;5, 2, IF(AND(E5&gt;2,E5&lt;6), 1, 0))</f>
        <v>0</v>
      </c>
      <c r="D6" s="1" t="s">
        <v>6</v>
      </c>
      <c r="G6" s="19" t="s">
        <v>7</v>
      </c>
      <c r="I6" s="26">
        <v>2</v>
      </c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</row>
    <row r="7" spans="1:37" x14ac:dyDescent="0.2">
      <c r="A7" s="27"/>
      <c r="B7" s="28" t="s">
        <v>2</v>
      </c>
      <c r="C7" s="14"/>
      <c r="D7" s="2" t="s">
        <v>6</v>
      </c>
      <c r="G7" s="19" t="s">
        <v>6</v>
      </c>
      <c r="I7" s="26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</row>
    <row r="8" spans="1:37" x14ac:dyDescent="0.2">
      <c r="A8" s="27"/>
      <c r="B8" s="28" t="s">
        <v>19</v>
      </c>
      <c r="C8" s="14"/>
      <c r="D8" s="2" t="s">
        <v>6</v>
      </c>
      <c r="G8" s="19">
        <v>0</v>
      </c>
      <c r="I8" s="26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</row>
    <row r="9" spans="1:37" x14ac:dyDescent="0.2">
      <c r="A9" s="27"/>
      <c r="B9" s="28" t="s">
        <v>3</v>
      </c>
      <c r="C9" s="14"/>
      <c r="D9" s="2" t="s">
        <v>6</v>
      </c>
      <c r="G9" s="19">
        <v>1</v>
      </c>
      <c r="I9" s="26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</row>
    <row r="10" spans="1:37" x14ac:dyDescent="0.2">
      <c r="A10" s="27"/>
      <c r="B10" s="28" t="s">
        <v>5</v>
      </c>
      <c r="C10" s="14"/>
      <c r="D10" s="2" t="s">
        <v>6</v>
      </c>
      <c r="G10" s="19">
        <v>2</v>
      </c>
      <c r="I10" s="26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</row>
    <row r="11" spans="1:37" x14ac:dyDescent="0.2">
      <c r="A11" s="29"/>
      <c r="B11" s="30" t="s">
        <v>4</v>
      </c>
      <c r="C11" s="15"/>
      <c r="D11" s="3" t="s">
        <v>6</v>
      </c>
      <c r="G11" s="19">
        <v>3</v>
      </c>
      <c r="I11" s="26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</row>
    <row r="12" spans="1:37" x14ac:dyDescent="0.2">
      <c r="A12" s="31"/>
      <c r="B12" s="32"/>
      <c r="C12" s="9"/>
      <c r="D12" s="33"/>
      <c r="I12" s="34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</row>
    <row r="13" spans="1:37" x14ac:dyDescent="0.2">
      <c r="A13" s="24" t="s">
        <v>20</v>
      </c>
      <c r="B13" s="25" t="s">
        <v>21</v>
      </c>
      <c r="C13" s="13">
        <f>IF(E14=11, 5, IF(AND(E14&lt;11,E14&gt;8), 4, IF(AND(E14&lt;9, E14&gt;6), 3, IF(AND(E14&lt;7,E14&gt;4), 2, IF(AND(E14&lt;5, E14&gt;2), 1, 0)))))</f>
        <v>0</v>
      </c>
      <c r="D13" s="1" t="s">
        <v>8</v>
      </c>
      <c r="E13" s="19" t="s">
        <v>8</v>
      </c>
      <c r="F13" s="19" t="s">
        <v>9</v>
      </c>
      <c r="I13" s="34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</row>
    <row r="14" spans="1:37" x14ac:dyDescent="0.2">
      <c r="A14" s="27"/>
      <c r="B14" s="28" t="s">
        <v>22</v>
      </c>
      <c r="C14" s="14"/>
      <c r="D14" s="2" t="s">
        <v>8</v>
      </c>
      <c r="E14" s="17">
        <f>COUNTIF(D13:D23, "Ja")</f>
        <v>0</v>
      </c>
      <c r="I14" s="34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</row>
    <row r="15" spans="1:37" x14ac:dyDescent="0.2">
      <c r="A15" s="27"/>
      <c r="B15" s="28" t="s">
        <v>23</v>
      </c>
      <c r="C15" s="14"/>
      <c r="D15" s="2" t="s">
        <v>8</v>
      </c>
      <c r="I15" s="34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</row>
    <row r="16" spans="1:37" x14ac:dyDescent="0.2">
      <c r="A16" s="27"/>
      <c r="B16" s="28" t="s">
        <v>24</v>
      </c>
      <c r="C16" s="14"/>
      <c r="D16" s="2" t="s">
        <v>8</v>
      </c>
      <c r="I16" s="34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</row>
    <row r="17" spans="1:37" x14ac:dyDescent="0.2">
      <c r="A17" s="27"/>
      <c r="B17" s="28" t="s">
        <v>25</v>
      </c>
      <c r="C17" s="14"/>
      <c r="D17" s="2" t="s">
        <v>8</v>
      </c>
      <c r="I17" s="34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</row>
    <row r="18" spans="1:37" x14ac:dyDescent="0.2">
      <c r="A18" s="27"/>
      <c r="B18" s="28" t="s">
        <v>27</v>
      </c>
      <c r="C18" s="14"/>
      <c r="D18" s="2" t="s">
        <v>8</v>
      </c>
      <c r="I18" s="34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</row>
    <row r="19" spans="1:37" x14ac:dyDescent="0.2">
      <c r="A19" s="27"/>
      <c r="B19" s="28" t="s">
        <v>26</v>
      </c>
      <c r="C19" s="14"/>
      <c r="D19" s="2" t="s">
        <v>8</v>
      </c>
      <c r="I19" s="34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</row>
    <row r="20" spans="1:37" x14ac:dyDescent="0.2">
      <c r="A20" s="27"/>
      <c r="B20" s="28" t="s">
        <v>28</v>
      </c>
      <c r="C20" s="14"/>
      <c r="D20" s="2" t="s">
        <v>8</v>
      </c>
      <c r="I20" s="34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</row>
    <row r="21" spans="1:37" x14ac:dyDescent="0.2">
      <c r="A21" s="27"/>
      <c r="B21" s="28" t="s">
        <v>29</v>
      </c>
      <c r="C21" s="14"/>
      <c r="D21" s="2" t="s">
        <v>8</v>
      </c>
      <c r="I21" s="34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</row>
    <row r="22" spans="1:37" x14ac:dyDescent="0.2">
      <c r="A22" s="27"/>
      <c r="B22" s="28" t="s">
        <v>30</v>
      </c>
      <c r="C22" s="14"/>
      <c r="D22" s="2" t="s">
        <v>8</v>
      </c>
      <c r="I22" s="34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</row>
    <row r="23" spans="1:37" x14ac:dyDescent="0.2">
      <c r="A23" s="29"/>
      <c r="B23" s="30" t="s">
        <v>31</v>
      </c>
      <c r="C23" s="15"/>
      <c r="D23" s="3" t="s">
        <v>8</v>
      </c>
      <c r="I23" s="34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</row>
    <row r="24" spans="1:37" x14ac:dyDescent="0.2">
      <c r="A24" s="31"/>
      <c r="B24" s="32"/>
      <c r="C24" s="9"/>
      <c r="D24" s="33"/>
      <c r="I24" s="34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</row>
    <row r="25" spans="1:37" ht="15.75" x14ac:dyDescent="0.25">
      <c r="A25" s="24" t="s">
        <v>32</v>
      </c>
      <c r="B25" s="25" t="s">
        <v>21</v>
      </c>
      <c r="C25" s="13">
        <f>IF(M35=21,5,IF(AND(M35&lt;21,M35&gt;16),4,IF(AND(M35&lt;17,M35&gt;12),3,IF(AND(M35&lt;13,M35&gt;8),2,IF(AND(M35&lt;9,M35&gt;4),1,0)))))</f>
        <v>0</v>
      </c>
      <c r="D25" s="1" t="s">
        <v>8</v>
      </c>
      <c r="E25" s="35">
        <f>IF(D25="Nee", 0, 1)</f>
        <v>0</v>
      </c>
      <c r="I25" s="34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</row>
    <row r="26" spans="1:37" ht="15.75" x14ac:dyDescent="0.25">
      <c r="A26" s="27"/>
      <c r="B26" s="28" t="s">
        <v>22</v>
      </c>
      <c r="C26" s="14"/>
      <c r="D26" s="2" t="s">
        <v>8</v>
      </c>
      <c r="E26" s="35">
        <f>IF(D26="Nee", 0, 1)</f>
        <v>0</v>
      </c>
      <c r="I26" s="34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</row>
    <row r="27" spans="1:37" x14ac:dyDescent="0.2">
      <c r="A27" s="27"/>
      <c r="B27" s="28" t="s">
        <v>33</v>
      </c>
      <c r="C27" s="14"/>
      <c r="D27" s="2">
        <v>0</v>
      </c>
      <c r="E27" s="19">
        <v>0</v>
      </c>
      <c r="F27" s="19">
        <v>1</v>
      </c>
      <c r="G27" s="19">
        <v>2</v>
      </c>
      <c r="H27" s="19">
        <v>3</v>
      </c>
      <c r="I27" s="36">
        <f>SUM(D27:D28)</f>
        <v>0</v>
      </c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</row>
    <row r="28" spans="1:37" ht="15.75" x14ac:dyDescent="0.25">
      <c r="A28" s="27"/>
      <c r="B28" s="28" t="s">
        <v>34</v>
      </c>
      <c r="C28" s="14"/>
      <c r="D28" s="2">
        <v>0</v>
      </c>
      <c r="E28" s="19">
        <v>0</v>
      </c>
      <c r="F28" s="19">
        <v>1</v>
      </c>
      <c r="G28" s="19">
        <v>2</v>
      </c>
      <c r="H28" s="19">
        <v>3</v>
      </c>
      <c r="J28" s="37">
        <f>IF(I27=6, 3, IF(AND(I27&lt;6,I27&gt;3, 2), 2, IF(AND(I27&gt;1,I27&lt;4), 1, 0)))</f>
        <v>0</v>
      </c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</row>
    <row r="29" spans="1:37" ht="15.75" x14ac:dyDescent="0.25">
      <c r="A29" s="27"/>
      <c r="B29" s="28" t="s">
        <v>35</v>
      </c>
      <c r="C29" s="14"/>
      <c r="D29" s="2" t="s">
        <v>8</v>
      </c>
      <c r="E29" s="35">
        <f>IF(D29="Nee", 0, 1)</f>
        <v>0</v>
      </c>
      <c r="I29" s="34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</row>
    <row r="30" spans="1:37" ht="15.75" x14ac:dyDescent="0.25">
      <c r="A30" s="27"/>
      <c r="B30" s="28" t="s">
        <v>36</v>
      </c>
      <c r="C30" s="14"/>
      <c r="D30" s="2" t="s">
        <v>8</v>
      </c>
      <c r="E30" s="35">
        <f>IF(D30="Nee", 0, 1)</f>
        <v>0</v>
      </c>
      <c r="I30" s="34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</row>
    <row r="31" spans="1:37" ht="15.75" x14ac:dyDescent="0.25">
      <c r="A31" s="27"/>
      <c r="B31" s="28" t="s">
        <v>37</v>
      </c>
      <c r="C31" s="14"/>
      <c r="D31" s="2">
        <v>0</v>
      </c>
      <c r="E31" s="19">
        <v>0</v>
      </c>
      <c r="F31" s="19">
        <v>1</v>
      </c>
      <c r="G31" s="19">
        <v>2</v>
      </c>
      <c r="H31" s="19">
        <v>3</v>
      </c>
      <c r="I31" s="34">
        <v>4</v>
      </c>
      <c r="J31" s="19">
        <v>5</v>
      </c>
      <c r="K31" s="19">
        <v>6</v>
      </c>
      <c r="L31" s="19">
        <v>7</v>
      </c>
      <c r="M31" s="35">
        <f>IF(D31=7, 3, IF(AND(D31&lt;7,D31&gt;4),2,IF(AND(D31&lt;5,D31&gt;2),1,0)))</f>
        <v>0</v>
      </c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</row>
    <row r="32" spans="1:37" ht="15.75" x14ac:dyDescent="0.25">
      <c r="A32" s="27"/>
      <c r="B32" s="28" t="s">
        <v>38</v>
      </c>
      <c r="C32" s="14"/>
      <c r="D32" s="2" t="s">
        <v>8</v>
      </c>
      <c r="E32" s="35">
        <f>IF(D32="Nee", 0, 1)</f>
        <v>0</v>
      </c>
      <c r="I32" s="34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</row>
    <row r="33" spans="1:37" ht="15.75" x14ac:dyDescent="0.25">
      <c r="A33" s="27"/>
      <c r="B33" s="28" t="s">
        <v>39</v>
      </c>
      <c r="C33" s="14"/>
      <c r="D33" s="2" t="s">
        <v>8</v>
      </c>
      <c r="E33" s="35">
        <f>IF(D33="Nee", 0, 1)</f>
        <v>0</v>
      </c>
      <c r="I33" s="34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</row>
    <row r="34" spans="1:37" ht="15.75" x14ac:dyDescent="0.25">
      <c r="A34" s="27"/>
      <c r="B34" s="28" t="s">
        <v>40</v>
      </c>
      <c r="C34" s="14"/>
      <c r="D34" s="2" t="s">
        <v>8</v>
      </c>
      <c r="E34" s="35">
        <f>IF(D34="Nee", 0, 1)</f>
        <v>0</v>
      </c>
      <c r="I34" s="34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</row>
    <row r="35" spans="1:37" ht="15.75" x14ac:dyDescent="0.25">
      <c r="A35" s="29"/>
      <c r="B35" s="30" t="s">
        <v>41</v>
      </c>
      <c r="C35" s="15"/>
      <c r="D35" s="3">
        <v>0</v>
      </c>
      <c r="E35" s="19">
        <v>0</v>
      </c>
      <c r="F35" s="19">
        <v>1</v>
      </c>
      <c r="G35" s="19">
        <v>2</v>
      </c>
      <c r="H35" s="19">
        <v>3</v>
      </c>
      <c r="I35" s="34">
        <v>4</v>
      </c>
      <c r="J35" s="19">
        <v>5</v>
      </c>
      <c r="K35" s="35">
        <f>IF(D35=5,2,IF(AND(D35&lt;5,D35&gt;2),1,0))</f>
        <v>0</v>
      </c>
      <c r="M35" s="17">
        <f>SUM(E25+E26+I27+J28+E29+E30+M31+E32+E33+E34+K35)</f>
        <v>0</v>
      </c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</row>
    <row r="36" spans="1:37" x14ac:dyDescent="0.2">
      <c r="A36" s="31"/>
      <c r="B36" s="32"/>
      <c r="C36" s="9"/>
      <c r="D36" s="33"/>
      <c r="I36" s="34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</row>
    <row r="37" spans="1:37" ht="15.75" x14ac:dyDescent="0.25">
      <c r="A37" s="24" t="s">
        <v>42</v>
      </c>
      <c r="B37" s="25" t="s">
        <v>21</v>
      </c>
      <c r="C37" s="13">
        <f>IF(I45=10,5,IF(AND(I45&lt;10,I45&gt;7),4,IF(AND(I45&lt;8,I45&gt;5),3,IF(AND(I45&lt;6,I45&gt;3),2,IF(AND(I45&lt;4,I45&gt;1),1,0)))))</f>
        <v>0</v>
      </c>
      <c r="D37" s="1" t="s">
        <v>8</v>
      </c>
      <c r="E37" s="35">
        <f t="shared" ref="E37:E44" si="0">IF(D37="Nee", 0, 1)</f>
        <v>0</v>
      </c>
      <c r="I37" s="34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</row>
    <row r="38" spans="1:37" ht="15.75" x14ac:dyDescent="0.25">
      <c r="A38" s="27"/>
      <c r="B38" s="28" t="s">
        <v>22</v>
      </c>
      <c r="C38" s="14"/>
      <c r="D38" s="2" t="s">
        <v>8</v>
      </c>
      <c r="E38" s="35">
        <f t="shared" si="0"/>
        <v>0</v>
      </c>
      <c r="I38" s="34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</row>
    <row r="39" spans="1:37" ht="15.75" customHeight="1" x14ac:dyDescent="0.25">
      <c r="A39" s="27"/>
      <c r="B39" s="28" t="s">
        <v>43</v>
      </c>
      <c r="C39" s="14"/>
      <c r="D39" s="2" t="s">
        <v>8</v>
      </c>
      <c r="E39" s="35">
        <f t="shared" si="0"/>
        <v>0</v>
      </c>
      <c r="I39" s="34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</row>
    <row r="40" spans="1:37" ht="15.75" x14ac:dyDescent="0.25">
      <c r="A40" s="27"/>
      <c r="B40" s="28" t="s">
        <v>44</v>
      </c>
      <c r="C40" s="14"/>
      <c r="D40" s="2" t="s">
        <v>8</v>
      </c>
      <c r="E40" s="35">
        <f t="shared" si="0"/>
        <v>0</v>
      </c>
      <c r="I40" s="34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</row>
    <row r="41" spans="1:37" ht="15.75" x14ac:dyDescent="0.25">
      <c r="A41" s="27"/>
      <c r="B41" s="28" t="s">
        <v>45</v>
      </c>
      <c r="C41" s="14"/>
      <c r="D41" s="2" t="s">
        <v>8</v>
      </c>
      <c r="E41" s="35">
        <f t="shared" si="0"/>
        <v>0</v>
      </c>
      <c r="I41" s="34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</row>
    <row r="42" spans="1:37" ht="15.75" x14ac:dyDescent="0.25">
      <c r="A42" s="27"/>
      <c r="B42" s="28" t="s">
        <v>46</v>
      </c>
      <c r="C42" s="14"/>
      <c r="D42" s="2" t="s">
        <v>8</v>
      </c>
      <c r="E42" s="35">
        <f t="shared" si="0"/>
        <v>0</v>
      </c>
      <c r="I42" s="34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</row>
    <row r="43" spans="1:37" ht="15.75" x14ac:dyDescent="0.25">
      <c r="A43" s="27"/>
      <c r="B43" s="28" t="s">
        <v>47</v>
      </c>
      <c r="C43" s="14"/>
      <c r="D43" s="2" t="s">
        <v>8</v>
      </c>
      <c r="E43" s="35">
        <f t="shared" si="0"/>
        <v>0</v>
      </c>
      <c r="I43" s="34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</row>
    <row r="44" spans="1:37" ht="15.75" x14ac:dyDescent="0.25">
      <c r="A44" s="27"/>
      <c r="B44" s="28" t="s">
        <v>48</v>
      </c>
      <c r="C44" s="14"/>
      <c r="D44" s="2" t="s">
        <v>8</v>
      </c>
      <c r="E44" s="35">
        <f t="shared" si="0"/>
        <v>0</v>
      </c>
      <c r="I44" s="34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</row>
    <row r="45" spans="1:37" x14ac:dyDescent="0.2">
      <c r="A45" s="29"/>
      <c r="B45" s="30" t="s">
        <v>49</v>
      </c>
      <c r="C45" s="15"/>
      <c r="D45" s="3" t="s">
        <v>6</v>
      </c>
      <c r="E45" s="19" t="s">
        <v>6</v>
      </c>
      <c r="F45" s="19" t="s">
        <v>50</v>
      </c>
      <c r="G45" s="19" t="s">
        <v>7</v>
      </c>
      <c r="H45" s="34">
        <f>IF(D45="Onvoldoende", 0, IF(D45="Matig",1,2))</f>
        <v>0</v>
      </c>
      <c r="I45" s="19">
        <f>SUM(E37:E43,E44,H45)</f>
        <v>0</v>
      </c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</row>
    <row r="46" spans="1:37" x14ac:dyDescent="0.2">
      <c r="A46" s="31"/>
      <c r="B46" s="32"/>
      <c r="C46" s="9"/>
      <c r="D46" s="33"/>
      <c r="I46" s="34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</row>
    <row r="47" spans="1:37" ht="15.75" x14ac:dyDescent="0.25">
      <c r="A47" s="24" t="s">
        <v>51</v>
      </c>
      <c r="B47" s="25" t="s">
        <v>21</v>
      </c>
      <c r="C47" s="13">
        <f>IF(I55=9,5,IF(AND(I55&lt;9,I55&gt;6),4,IF(AND(I55&lt;7,I55&gt;4),3,IF(AND(I55&lt;5,I55&gt;2),2,IF(AND(I55&lt;3,I55&gt;0),1,0)))))</f>
        <v>0</v>
      </c>
      <c r="D47" s="1" t="s">
        <v>8</v>
      </c>
      <c r="E47" s="35">
        <f t="shared" ref="E47:E55" si="1">IF(D47="Nee", 0, 1)</f>
        <v>0</v>
      </c>
      <c r="I47" s="34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</row>
    <row r="48" spans="1:37" ht="15.75" x14ac:dyDescent="0.25">
      <c r="A48" s="27"/>
      <c r="B48" s="28" t="s">
        <v>22</v>
      </c>
      <c r="C48" s="14"/>
      <c r="D48" s="2" t="s">
        <v>8</v>
      </c>
      <c r="E48" s="35">
        <f t="shared" si="1"/>
        <v>0</v>
      </c>
      <c r="I48" s="34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</row>
    <row r="49" spans="1:37" ht="15.75" x14ac:dyDescent="0.25">
      <c r="A49" s="27"/>
      <c r="B49" s="28" t="s">
        <v>52</v>
      </c>
      <c r="C49" s="14"/>
      <c r="D49" s="2" t="s">
        <v>8</v>
      </c>
      <c r="E49" s="35">
        <f t="shared" si="1"/>
        <v>0</v>
      </c>
      <c r="I49" s="34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</row>
    <row r="50" spans="1:37" ht="15.75" x14ac:dyDescent="0.25">
      <c r="A50" s="27"/>
      <c r="B50" s="28" t="s">
        <v>53</v>
      </c>
      <c r="C50" s="14"/>
      <c r="D50" s="2" t="s">
        <v>8</v>
      </c>
      <c r="E50" s="35">
        <f t="shared" si="1"/>
        <v>0</v>
      </c>
      <c r="I50" s="34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</row>
    <row r="51" spans="1:37" ht="15.75" x14ac:dyDescent="0.25">
      <c r="A51" s="27"/>
      <c r="B51" s="28" t="s">
        <v>54</v>
      </c>
      <c r="C51" s="14"/>
      <c r="D51" s="2" t="s">
        <v>8</v>
      </c>
      <c r="E51" s="35">
        <f t="shared" si="1"/>
        <v>0</v>
      </c>
      <c r="I51" s="34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</row>
    <row r="52" spans="1:37" ht="15.75" x14ac:dyDescent="0.25">
      <c r="A52" s="27"/>
      <c r="B52" s="28" t="s">
        <v>55</v>
      </c>
      <c r="C52" s="14"/>
      <c r="D52" s="2" t="s">
        <v>8</v>
      </c>
      <c r="E52" s="35">
        <f t="shared" si="1"/>
        <v>0</v>
      </c>
      <c r="I52" s="34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</row>
    <row r="53" spans="1:37" ht="15.75" x14ac:dyDescent="0.25">
      <c r="A53" s="27"/>
      <c r="B53" s="28" t="s">
        <v>56</v>
      </c>
      <c r="C53" s="14"/>
      <c r="D53" s="2" t="s">
        <v>8</v>
      </c>
      <c r="E53" s="35">
        <f t="shared" si="1"/>
        <v>0</v>
      </c>
      <c r="I53" s="34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</row>
    <row r="54" spans="1:37" ht="15.75" x14ac:dyDescent="0.25">
      <c r="A54" s="27"/>
      <c r="B54" s="28" t="s">
        <v>57</v>
      </c>
      <c r="C54" s="14"/>
      <c r="D54" s="2" t="s">
        <v>8</v>
      </c>
      <c r="E54" s="35">
        <f t="shared" si="1"/>
        <v>0</v>
      </c>
      <c r="I54" s="34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</row>
    <row r="55" spans="1:37" ht="15.75" x14ac:dyDescent="0.25">
      <c r="A55" s="29"/>
      <c r="B55" s="30" t="s">
        <v>58</v>
      </c>
      <c r="C55" s="15"/>
      <c r="D55" s="3" t="s">
        <v>8</v>
      </c>
      <c r="E55" s="35">
        <f t="shared" si="1"/>
        <v>0</v>
      </c>
      <c r="I55" s="34">
        <f>SUM(E47:E55)</f>
        <v>0</v>
      </c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</row>
    <row r="56" spans="1:37" ht="15.75" x14ac:dyDescent="0.25">
      <c r="A56" s="31"/>
      <c r="B56" s="32"/>
      <c r="C56" s="9"/>
      <c r="D56" s="33"/>
      <c r="E56" s="38"/>
      <c r="I56" s="34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</row>
    <row r="57" spans="1:37" ht="15.75" x14ac:dyDescent="0.25">
      <c r="A57" s="24" t="s">
        <v>59</v>
      </c>
      <c r="B57" s="25" t="s">
        <v>21</v>
      </c>
      <c r="C57" s="13">
        <f>IF(I66=10,5,IF(AND(I66&lt;10,I66&gt;7),4,IF(AND(I66&lt;8,I66&gt;5),3,IF(AND(I66&lt;6,I66&gt;3),2,IF(AND(I66&lt;4,I66&gt;1),1,0)))))</f>
        <v>0</v>
      </c>
      <c r="D57" s="1" t="s">
        <v>8</v>
      </c>
      <c r="E57" s="35">
        <f t="shared" ref="E57:E66" si="2">IF(D57="Nee", 0, 1)</f>
        <v>0</v>
      </c>
      <c r="I57" s="34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</row>
    <row r="58" spans="1:37" ht="15.75" x14ac:dyDescent="0.25">
      <c r="A58" s="27"/>
      <c r="B58" s="28" t="s">
        <v>22</v>
      </c>
      <c r="C58" s="14"/>
      <c r="D58" s="2" t="s">
        <v>8</v>
      </c>
      <c r="E58" s="35">
        <f t="shared" si="2"/>
        <v>0</v>
      </c>
      <c r="I58" s="34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</row>
    <row r="59" spans="1:37" ht="15.75" x14ac:dyDescent="0.25">
      <c r="A59" s="27"/>
      <c r="B59" s="28" t="s">
        <v>60</v>
      </c>
      <c r="C59" s="14"/>
      <c r="D59" s="2" t="s">
        <v>8</v>
      </c>
      <c r="E59" s="35">
        <f t="shared" si="2"/>
        <v>0</v>
      </c>
      <c r="I59" s="34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</row>
    <row r="60" spans="1:37" ht="15.75" x14ac:dyDescent="0.25">
      <c r="A60" s="27"/>
      <c r="B60" s="28" t="s">
        <v>61</v>
      </c>
      <c r="C60" s="14"/>
      <c r="D60" s="2" t="s">
        <v>8</v>
      </c>
      <c r="E60" s="35">
        <f t="shared" si="2"/>
        <v>0</v>
      </c>
      <c r="I60" s="34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</row>
    <row r="61" spans="1:37" ht="15.75" x14ac:dyDescent="0.25">
      <c r="A61" s="27"/>
      <c r="B61" s="28" t="s">
        <v>62</v>
      </c>
      <c r="C61" s="14"/>
      <c r="D61" s="2" t="s">
        <v>8</v>
      </c>
      <c r="E61" s="35">
        <f t="shared" si="2"/>
        <v>0</v>
      </c>
      <c r="I61" s="34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</row>
    <row r="62" spans="1:37" ht="15.75" x14ac:dyDescent="0.25">
      <c r="A62" s="27"/>
      <c r="B62" s="28" t="s">
        <v>63</v>
      </c>
      <c r="C62" s="14"/>
      <c r="D62" s="2" t="s">
        <v>8</v>
      </c>
      <c r="E62" s="35">
        <f t="shared" si="2"/>
        <v>0</v>
      </c>
      <c r="I62" s="34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</row>
    <row r="63" spans="1:37" ht="15.75" x14ac:dyDescent="0.25">
      <c r="A63" s="27"/>
      <c r="B63" s="28" t="s">
        <v>64</v>
      </c>
      <c r="C63" s="14"/>
      <c r="D63" s="2" t="s">
        <v>8</v>
      </c>
      <c r="E63" s="35">
        <f t="shared" si="2"/>
        <v>0</v>
      </c>
      <c r="I63" s="34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</row>
    <row r="64" spans="1:37" ht="15.75" x14ac:dyDescent="0.25">
      <c r="A64" s="27"/>
      <c r="B64" s="28" t="s">
        <v>65</v>
      </c>
      <c r="C64" s="14"/>
      <c r="D64" s="2" t="s">
        <v>8</v>
      </c>
      <c r="E64" s="35">
        <f t="shared" si="2"/>
        <v>0</v>
      </c>
      <c r="I64" s="34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</row>
    <row r="65" spans="1:37" ht="15.75" x14ac:dyDescent="0.25">
      <c r="A65" s="27"/>
      <c r="B65" s="28" t="s">
        <v>66</v>
      </c>
      <c r="C65" s="14"/>
      <c r="D65" s="2" t="s">
        <v>8</v>
      </c>
      <c r="E65" s="35">
        <f t="shared" si="2"/>
        <v>0</v>
      </c>
      <c r="I65" s="34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</row>
    <row r="66" spans="1:37" ht="15.75" x14ac:dyDescent="0.25">
      <c r="A66" s="29"/>
      <c r="B66" s="30" t="s">
        <v>67</v>
      </c>
      <c r="C66" s="15"/>
      <c r="D66" s="3" t="s">
        <v>8</v>
      </c>
      <c r="E66" s="35">
        <f t="shared" si="2"/>
        <v>0</v>
      </c>
      <c r="I66" s="34">
        <f>SUM(E57:E66)</f>
        <v>0</v>
      </c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</row>
    <row r="67" spans="1:37" ht="15.75" x14ac:dyDescent="0.25">
      <c r="A67" s="31"/>
      <c r="B67" s="32"/>
      <c r="C67" s="9"/>
      <c r="D67" s="33"/>
      <c r="E67" s="38"/>
      <c r="I67" s="34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</row>
    <row r="68" spans="1:37" ht="15.75" x14ac:dyDescent="0.25">
      <c r="A68" s="24" t="s">
        <v>73</v>
      </c>
      <c r="B68" s="25" t="s">
        <v>21</v>
      </c>
      <c r="C68" s="13">
        <f>IF(I72=8,5,IF(I72=7,4,IF(I72=6,3,IF(I72=5,2,IF(I72=4,1,0)))))</f>
        <v>0</v>
      </c>
      <c r="D68" s="1" t="s">
        <v>8</v>
      </c>
      <c r="E68" s="35">
        <f>IF(D68="Nee", 0, 1)</f>
        <v>0</v>
      </c>
      <c r="I68" s="34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</row>
    <row r="69" spans="1:37" ht="15.75" x14ac:dyDescent="0.25">
      <c r="A69" s="27"/>
      <c r="B69" s="28" t="s">
        <v>22</v>
      </c>
      <c r="C69" s="14"/>
      <c r="D69" s="2" t="s">
        <v>8</v>
      </c>
      <c r="E69" s="35">
        <f>IF(D69="Nee", 0, 1)</f>
        <v>0</v>
      </c>
      <c r="I69" s="34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</row>
    <row r="70" spans="1:37" x14ac:dyDescent="0.2">
      <c r="A70" s="27"/>
      <c r="B70" s="28" t="s">
        <v>68</v>
      </c>
      <c r="C70" s="14"/>
      <c r="D70" s="2" t="s">
        <v>69</v>
      </c>
      <c r="E70" s="17" t="s">
        <v>69</v>
      </c>
      <c r="F70" s="19" t="s">
        <v>6</v>
      </c>
      <c r="G70" s="19" t="s">
        <v>50</v>
      </c>
      <c r="H70" s="19" t="s">
        <v>7</v>
      </c>
      <c r="I70" s="34" t="s">
        <v>70</v>
      </c>
      <c r="J70" s="19">
        <f>IF(D70="Niet gemaakt",0,IF(D70="Onvoldoende",1,IF(D70="Matig",2,IF(D70="Voldoende",3,4))))</f>
        <v>0</v>
      </c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</row>
    <row r="71" spans="1:37" ht="15.75" x14ac:dyDescent="0.25">
      <c r="A71" s="27"/>
      <c r="B71" s="28" t="s">
        <v>71</v>
      </c>
      <c r="C71" s="14"/>
      <c r="D71" s="2" t="s">
        <v>8</v>
      </c>
      <c r="E71" s="35">
        <f>IF(D71="Nee", 0, 1)</f>
        <v>0</v>
      </c>
      <c r="I71" s="34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</row>
    <row r="72" spans="1:37" ht="15.75" x14ac:dyDescent="0.25">
      <c r="A72" s="29"/>
      <c r="B72" s="30" t="s">
        <v>72</v>
      </c>
      <c r="C72" s="15"/>
      <c r="D72" s="3" t="s">
        <v>8</v>
      </c>
      <c r="E72" s="35">
        <f>IF(D72="Nee", 0, 1)</f>
        <v>0</v>
      </c>
      <c r="I72" s="34">
        <f>SUM(E68:E69,J70,E71:E72)</f>
        <v>0</v>
      </c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</row>
    <row r="73" spans="1:37" ht="15.75" x14ac:dyDescent="0.25">
      <c r="A73" s="31"/>
      <c r="B73" s="32"/>
      <c r="C73" s="9"/>
      <c r="D73" s="33"/>
      <c r="E73" s="38"/>
      <c r="I73" s="34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</row>
    <row r="74" spans="1:37" x14ac:dyDescent="0.2">
      <c r="A74" s="39"/>
      <c r="B74" s="40" t="s">
        <v>11</v>
      </c>
      <c r="C74" s="41">
        <f>SUM(C68,C57,C47,C37,C25,C13,C6)</f>
        <v>0</v>
      </c>
      <c r="D74" s="42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</row>
    <row r="75" spans="1:37" ht="15.75" x14ac:dyDescent="0.25">
      <c r="A75" s="43"/>
      <c r="B75" s="44" t="s">
        <v>12</v>
      </c>
      <c r="C75" s="45">
        <f>SUM(((9/I75)*C74)+1)</f>
        <v>1</v>
      </c>
      <c r="D75" s="46"/>
      <c r="I75" s="19">
        <v>32</v>
      </c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</row>
    <row r="76" spans="1:37" x14ac:dyDescent="0.2">
      <c r="A76" s="16"/>
      <c r="B76" s="17"/>
      <c r="C76" s="16"/>
      <c r="D76" s="18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</row>
    <row r="77" spans="1:37" x14ac:dyDescent="0.2">
      <c r="A77" s="16"/>
      <c r="B77" s="17"/>
      <c r="C77" s="16"/>
      <c r="D77" s="18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</row>
    <row r="78" spans="1:37" x14ac:dyDescent="0.2">
      <c r="A78" s="16"/>
      <c r="B78" s="17"/>
      <c r="C78" s="16"/>
      <c r="D78" s="18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</row>
    <row r="79" spans="1:37" x14ac:dyDescent="0.2">
      <c r="A79" s="16"/>
      <c r="B79" s="17"/>
      <c r="C79" s="16"/>
      <c r="D79" s="18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</row>
    <row r="80" spans="1:37" x14ac:dyDescent="0.2">
      <c r="A80" s="16"/>
      <c r="B80" s="17"/>
      <c r="C80" s="16"/>
      <c r="D80" s="18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</row>
    <row r="81" spans="1:37" x14ac:dyDescent="0.2">
      <c r="A81" s="16"/>
      <c r="B81" s="17"/>
      <c r="C81" s="16"/>
      <c r="D81" s="18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</row>
    <row r="82" spans="1:37" x14ac:dyDescent="0.2">
      <c r="A82" s="16"/>
      <c r="B82" s="17"/>
      <c r="C82" s="16"/>
      <c r="D82" s="18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</row>
    <row r="83" spans="1:37" x14ac:dyDescent="0.2">
      <c r="AE83" s="17"/>
      <c r="AF83" s="17"/>
      <c r="AG83" s="17"/>
      <c r="AH83" s="17"/>
      <c r="AI83" s="17"/>
      <c r="AJ83" s="17"/>
      <c r="AK83" s="17"/>
    </row>
  </sheetData>
  <sheetProtection algorithmName="SHA-512" hashValue="3e2jeUmeRpag/usc8ajLXPSUgyvYyttY8r48jsR46k6pblefHldgBPTnWsCU08S4Xy/E550lN2mXxmAA6v8hUQ==" saltValue="CwtT2Wypsey4/XpAwsz3Wg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C40:C44 C6:C38 B6:B73 A6:A38 C50:C54 C46:C48 A40:A73" name="Bereik1"/>
  </protectedRanges>
  <mergeCells count="19">
    <mergeCell ref="A57:A66"/>
    <mergeCell ref="C57:C66"/>
    <mergeCell ref="A68:A72"/>
    <mergeCell ref="C68:C72"/>
    <mergeCell ref="C74:D74"/>
    <mergeCell ref="C75:D75"/>
    <mergeCell ref="A25:A35"/>
    <mergeCell ref="C25:C35"/>
    <mergeCell ref="A37:A45"/>
    <mergeCell ref="C37:C45"/>
    <mergeCell ref="A47:A55"/>
    <mergeCell ref="C47:C55"/>
    <mergeCell ref="A2:D2"/>
    <mergeCell ref="A4:B4"/>
    <mergeCell ref="A6:A11"/>
    <mergeCell ref="C6:C11"/>
    <mergeCell ref="I6:I11"/>
    <mergeCell ref="A13:A23"/>
    <mergeCell ref="C13:C23"/>
  </mergeCells>
  <dataValidations count="8">
    <dataValidation type="list" allowBlank="1" showInputMessage="1" showErrorMessage="1" sqref="D6:D11">
      <formula1>$G$6:$G$7</formula1>
    </dataValidation>
    <dataValidation type="list" allowBlank="1" showInputMessage="1" showErrorMessage="1" sqref="D13:D23 D25:D26 D29:D30 D32:D34 D37:D44 D47:D66 D68:D69 D71:D72">
      <formula1>$E$13:$F$13</formula1>
    </dataValidation>
    <dataValidation type="list" allowBlank="1" showInputMessage="1" showErrorMessage="1" sqref="D27">
      <formula1>$E$27:$H$27</formula1>
    </dataValidation>
    <dataValidation type="list" allowBlank="1" showInputMessage="1" showErrorMessage="1" sqref="D28">
      <formula1>$E$28:$H$28</formula1>
    </dataValidation>
    <dataValidation type="list" allowBlank="1" showInputMessage="1" showErrorMessage="1" sqref="D31">
      <formula1>$E$31:$L$31</formula1>
    </dataValidation>
    <dataValidation type="list" allowBlank="1" showInputMessage="1" showErrorMessage="1" sqref="D35">
      <formula1>$E$35:$J$35</formula1>
    </dataValidation>
    <dataValidation type="list" allowBlank="1" showInputMessage="1" showErrorMessage="1" sqref="D45">
      <formula1>$E$45:$G$45</formula1>
    </dataValidation>
    <dataValidation type="list" allowBlank="1" showInputMessage="1" showErrorMessage="1" sqref="D70">
      <formula1>$E$70:$I$70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3"/>
  <sheetViews>
    <sheetView workbookViewId="0">
      <selection sqref="A1:XFD1048576"/>
    </sheetView>
  </sheetViews>
  <sheetFormatPr defaultRowHeight="15" x14ac:dyDescent="0.2"/>
  <cols>
    <col min="1" max="1" width="9.140625" style="47"/>
    <col min="2" max="2" width="99.5703125" style="19" bestFit="1" customWidth="1"/>
    <col min="3" max="3" width="5.42578125" style="47" customWidth="1"/>
    <col min="4" max="4" width="15.5703125" style="48" bestFit="1" customWidth="1"/>
    <col min="5" max="5" width="9.140625" style="19" hidden="1" customWidth="1"/>
    <col min="6" max="6" width="10.5703125" style="19" hidden="1" customWidth="1"/>
    <col min="7" max="12" width="9.140625" style="19" hidden="1" customWidth="1"/>
    <col min="13" max="13" width="0" style="19" hidden="1" customWidth="1"/>
    <col min="14" max="16384" width="9.140625" style="19"/>
  </cols>
  <sheetData>
    <row r="1" spans="1:37" x14ac:dyDescent="0.2">
      <c r="A1" s="16"/>
      <c r="B1" s="17"/>
      <c r="C1" s="16"/>
      <c r="D1" s="18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</row>
    <row r="2" spans="1:37" ht="15.75" x14ac:dyDescent="0.2">
      <c r="A2" s="20" t="s">
        <v>74</v>
      </c>
      <c r="B2" s="20"/>
      <c r="C2" s="20"/>
      <c r="D2" s="20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</row>
    <row r="3" spans="1:37" ht="15.75" x14ac:dyDescent="0.2">
      <c r="A3" s="21"/>
      <c r="B3" s="21"/>
      <c r="C3" s="21"/>
      <c r="D3" s="21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</row>
    <row r="4" spans="1:37" ht="30" customHeight="1" x14ac:dyDescent="0.2">
      <c r="A4" s="11" t="s">
        <v>13</v>
      </c>
      <c r="B4" s="12"/>
      <c r="C4" s="16"/>
      <c r="D4" s="4" t="s">
        <v>14</v>
      </c>
      <c r="E4" s="22"/>
      <c r="F4" s="22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5" spans="1:37" x14ac:dyDescent="0.2">
      <c r="A5" s="16"/>
      <c r="B5" s="23"/>
      <c r="C5" s="16"/>
      <c r="D5" s="18"/>
      <c r="E5" s="17">
        <f>COUNTIF(D6:D11, "Voldoende")</f>
        <v>0</v>
      </c>
      <c r="F5" s="17">
        <f>COUNTIF(D6:D11, "Onvoldoende")</f>
        <v>6</v>
      </c>
      <c r="G5" s="17"/>
      <c r="H5" s="17"/>
      <c r="I5" s="17" t="s">
        <v>10</v>
      </c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</row>
    <row r="6" spans="1:37" x14ac:dyDescent="0.2">
      <c r="A6" s="24" t="s">
        <v>0</v>
      </c>
      <c r="B6" s="25" t="s">
        <v>1</v>
      </c>
      <c r="C6" s="13">
        <f>IF(E5&gt;5, 2, IF(AND(E5&gt;2,E5&lt;6), 1, 0))</f>
        <v>0</v>
      </c>
      <c r="D6" s="1" t="s">
        <v>6</v>
      </c>
      <c r="G6" s="19" t="s">
        <v>7</v>
      </c>
      <c r="I6" s="26">
        <v>2</v>
      </c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</row>
    <row r="7" spans="1:37" x14ac:dyDescent="0.2">
      <c r="A7" s="27"/>
      <c r="B7" s="28" t="s">
        <v>2</v>
      </c>
      <c r="C7" s="14"/>
      <c r="D7" s="2" t="s">
        <v>6</v>
      </c>
      <c r="G7" s="19" t="s">
        <v>6</v>
      </c>
      <c r="I7" s="26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</row>
    <row r="8" spans="1:37" x14ac:dyDescent="0.2">
      <c r="A8" s="27"/>
      <c r="B8" s="28" t="s">
        <v>19</v>
      </c>
      <c r="C8" s="14"/>
      <c r="D8" s="2" t="s">
        <v>6</v>
      </c>
      <c r="G8" s="19">
        <v>0</v>
      </c>
      <c r="I8" s="26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</row>
    <row r="9" spans="1:37" x14ac:dyDescent="0.2">
      <c r="A9" s="27"/>
      <c r="B9" s="28" t="s">
        <v>3</v>
      </c>
      <c r="C9" s="14"/>
      <c r="D9" s="2" t="s">
        <v>6</v>
      </c>
      <c r="G9" s="19">
        <v>1</v>
      </c>
      <c r="I9" s="26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</row>
    <row r="10" spans="1:37" x14ac:dyDescent="0.2">
      <c r="A10" s="27"/>
      <c r="B10" s="28" t="s">
        <v>5</v>
      </c>
      <c r="C10" s="14"/>
      <c r="D10" s="2" t="s">
        <v>6</v>
      </c>
      <c r="G10" s="19">
        <v>2</v>
      </c>
      <c r="I10" s="26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</row>
    <row r="11" spans="1:37" x14ac:dyDescent="0.2">
      <c r="A11" s="29"/>
      <c r="B11" s="30" t="s">
        <v>4</v>
      </c>
      <c r="C11" s="15"/>
      <c r="D11" s="3" t="s">
        <v>6</v>
      </c>
      <c r="G11" s="19">
        <v>3</v>
      </c>
      <c r="I11" s="26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</row>
    <row r="12" spans="1:37" x14ac:dyDescent="0.2">
      <c r="A12" s="31"/>
      <c r="B12" s="32"/>
      <c r="C12" s="9"/>
      <c r="D12" s="33"/>
      <c r="I12" s="34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</row>
    <row r="13" spans="1:37" x14ac:dyDescent="0.2">
      <c r="A13" s="24" t="s">
        <v>20</v>
      </c>
      <c r="B13" s="25" t="s">
        <v>21</v>
      </c>
      <c r="C13" s="13">
        <f>IF(E14=11, 5, IF(AND(E14&lt;11,E14&gt;8), 4, IF(AND(E14&lt;9, E14&gt;6), 3, IF(AND(E14&lt;7,E14&gt;4), 2, IF(AND(E14&lt;5, E14&gt;2), 1, 0)))))</f>
        <v>0</v>
      </c>
      <c r="D13" s="1" t="s">
        <v>8</v>
      </c>
      <c r="E13" s="19" t="s">
        <v>8</v>
      </c>
      <c r="F13" s="19" t="s">
        <v>9</v>
      </c>
      <c r="I13" s="34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</row>
    <row r="14" spans="1:37" x14ac:dyDescent="0.2">
      <c r="A14" s="27"/>
      <c r="B14" s="28" t="s">
        <v>22</v>
      </c>
      <c r="C14" s="14"/>
      <c r="D14" s="2" t="s">
        <v>8</v>
      </c>
      <c r="E14" s="17">
        <f>COUNTIF(D13:D23, "Ja")</f>
        <v>0</v>
      </c>
      <c r="I14" s="34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</row>
    <row r="15" spans="1:37" x14ac:dyDescent="0.2">
      <c r="A15" s="27"/>
      <c r="B15" s="28" t="s">
        <v>23</v>
      </c>
      <c r="C15" s="14"/>
      <c r="D15" s="2" t="s">
        <v>8</v>
      </c>
      <c r="I15" s="34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</row>
    <row r="16" spans="1:37" x14ac:dyDescent="0.2">
      <c r="A16" s="27"/>
      <c r="B16" s="28" t="s">
        <v>24</v>
      </c>
      <c r="C16" s="14"/>
      <c r="D16" s="2" t="s">
        <v>8</v>
      </c>
      <c r="I16" s="34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</row>
    <row r="17" spans="1:37" x14ac:dyDescent="0.2">
      <c r="A17" s="27"/>
      <c r="B17" s="28" t="s">
        <v>25</v>
      </c>
      <c r="C17" s="14"/>
      <c r="D17" s="2" t="s">
        <v>8</v>
      </c>
      <c r="I17" s="34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</row>
    <row r="18" spans="1:37" x14ac:dyDescent="0.2">
      <c r="A18" s="27"/>
      <c r="B18" s="28" t="s">
        <v>27</v>
      </c>
      <c r="C18" s="14"/>
      <c r="D18" s="2" t="s">
        <v>8</v>
      </c>
      <c r="I18" s="34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</row>
    <row r="19" spans="1:37" x14ac:dyDescent="0.2">
      <c r="A19" s="27"/>
      <c r="B19" s="28" t="s">
        <v>26</v>
      </c>
      <c r="C19" s="14"/>
      <c r="D19" s="2" t="s">
        <v>8</v>
      </c>
      <c r="I19" s="34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</row>
    <row r="20" spans="1:37" x14ac:dyDescent="0.2">
      <c r="A20" s="27"/>
      <c r="B20" s="28" t="s">
        <v>28</v>
      </c>
      <c r="C20" s="14"/>
      <c r="D20" s="2" t="s">
        <v>8</v>
      </c>
      <c r="I20" s="34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</row>
    <row r="21" spans="1:37" x14ac:dyDescent="0.2">
      <c r="A21" s="27"/>
      <c r="B21" s="28" t="s">
        <v>29</v>
      </c>
      <c r="C21" s="14"/>
      <c r="D21" s="2" t="s">
        <v>8</v>
      </c>
      <c r="I21" s="34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</row>
    <row r="22" spans="1:37" x14ac:dyDescent="0.2">
      <c r="A22" s="27"/>
      <c r="B22" s="28" t="s">
        <v>30</v>
      </c>
      <c r="C22" s="14"/>
      <c r="D22" s="2" t="s">
        <v>8</v>
      </c>
      <c r="I22" s="34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</row>
    <row r="23" spans="1:37" x14ac:dyDescent="0.2">
      <c r="A23" s="29"/>
      <c r="B23" s="30" t="s">
        <v>31</v>
      </c>
      <c r="C23" s="15"/>
      <c r="D23" s="3" t="s">
        <v>8</v>
      </c>
      <c r="I23" s="34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</row>
    <row r="24" spans="1:37" x14ac:dyDescent="0.2">
      <c r="A24" s="31"/>
      <c r="B24" s="32"/>
      <c r="C24" s="9"/>
      <c r="D24" s="33"/>
      <c r="I24" s="34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</row>
    <row r="25" spans="1:37" ht="15.75" x14ac:dyDescent="0.25">
      <c r="A25" s="24" t="s">
        <v>32</v>
      </c>
      <c r="B25" s="25" t="s">
        <v>21</v>
      </c>
      <c r="C25" s="13">
        <f>IF(M35=21,5,IF(AND(M35&lt;21,M35&gt;16),4,IF(AND(M35&lt;17,M35&gt;12),3,IF(AND(M35&lt;13,M35&gt;8),2,IF(AND(M35&lt;9,M35&gt;4),1,0)))))</f>
        <v>0</v>
      </c>
      <c r="D25" s="1" t="s">
        <v>8</v>
      </c>
      <c r="E25" s="35">
        <f>IF(D25="Nee", 0, 1)</f>
        <v>0</v>
      </c>
      <c r="I25" s="34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</row>
    <row r="26" spans="1:37" ht="15.75" x14ac:dyDescent="0.25">
      <c r="A26" s="27"/>
      <c r="B26" s="28" t="s">
        <v>22</v>
      </c>
      <c r="C26" s="14"/>
      <c r="D26" s="2" t="s">
        <v>8</v>
      </c>
      <c r="E26" s="35">
        <f>IF(D26="Nee", 0, 1)</f>
        <v>0</v>
      </c>
      <c r="I26" s="34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</row>
    <row r="27" spans="1:37" x14ac:dyDescent="0.2">
      <c r="A27" s="27"/>
      <c r="B27" s="28" t="s">
        <v>33</v>
      </c>
      <c r="C27" s="14"/>
      <c r="D27" s="2">
        <v>0</v>
      </c>
      <c r="E27" s="19">
        <v>0</v>
      </c>
      <c r="F27" s="19">
        <v>1</v>
      </c>
      <c r="G27" s="19">
        <v>2</v>
      </c>
      <c r="H27" s="19">
        <v>3</v>
      </c>
      <c r="I27" s="36">
        <f>SUM(D27:D28)</f>
        <v>0</v>
      </c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</row>
    <row r="28" spans="1:37" ht="15.75" x14ac:dyDescent="0.25">
      <c r="A28" s="27"/>
      <c r="B28" s="28" t="s">
        <v>34</v>
      </c>
      <c r="C28" s="14"/>
      <c r="D28" s="2">
        <v>0</v>
      </c>
      <c r="E28" s="19">
        <v>0</v>
      </c>
      <c r="F28" s="19">
        <v>1</v>
      </c>
      <c r="G28" s="19">
        <v>2</v>
      </c>
      <c r="H28" s="19">
        <v>3</v>
      </c>
      <c r="J28" s="37">
        <f>IF(I27=6, 3, IF(AND(I27&lt;6,I27&gt;3, 2), 2, IF(AND(I27&gt;1,I27&lt;4), 1, 0)))</f>
        <v>0</v>
      </c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</row>
    <row r="29" spans="1:37" ht="15.75" x14ac:dyDescent="0.25">
      <c r="A29" s="27"/>
      <c r="B29" s="28" t="s">
        <v>35</v>
      </c>
      <c r="C29" s="14"/>
      <c r="D29" s="2" t="s">
        <v>8</v>
      </c>
      <c r="E29" s="35">
        <f>IF(D29="Nee", 0, 1)</f>
        <v>0</v>
      </c>
      <c r="I29" s="34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</row>
    <row r="30" spans="1:37" ht="15.75" x14ac:dyDescent="0.25">
      <c r="A30" s="27"/>
      <c r="B30" s="28" t="s">
        <v>36</v>
      </c>
      <c r="C30" s="14"/>
      <c r="D30" s="2" t="s">
        <v>8</v>
      </c>
      <c r="E30" s="35">
        <f>IF(D30="Nee", 0, 1)</f>
        <v>0</v>
      </c>
      <c r="I30" s="34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</row>
    <row r="31" spans="1:37" ht="15.75" x14ac:dyDescent="0.25">
      <c r="A31" s="27"/>
      <c r="B31" s="28" t="s">
        <v>37</v>
      </c>
      <c r="C31" s="14"/>
      <c r="D31" s="2">
        <v>0</v>
      </c>
      <c r="E31" s="19">
        <v>0</v>
      </c>
      <c r="F31" s="19">
        <v>1</v>
      </c>
      <c r="G31" s="19">
        <v>2</v>
      </c>
      <c r="H31" s="19">
        <v>3</v>
      </c>
      <c r="I31" s="34">
        <v>4</v>
      </c>
      <c r="J31" s="19">
        <v>5</v>
      </c>
      <c r="K31" s="19">
        <v>6</v>
      </c>
      <c r="L31" s="19">
        <v>7</v>
      </c>
      <c r="M31" s="35">
        <f>IF(D31=7, 3, IF(AND(D31&lt;7,D31&gt;4),2,IF(AND(D31&lt;5,D31&gt;2),1,0)))</f>
        <v>0</v>
      </c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</row>
    <row r="32" spans="1:37" ht="15.75" x14ac:dyDescent="0.25">
      <c r="A32" s="27"/>
      <c r="B32" s="28" t="s">
        <v>38</v>
      </c>
      <c r="C32" s="14"/>
      <c r="D32" s="2" t="s">
        <v>8</v>
      </c>
      <c r="E32" s="35">
        <f>IF(D32="Nee", 0, 1)</f>
        <v>0</v>
      </c>
      <c r="I32" s="34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</row>
    <row r="33" spans="1:37" ht="15.75" x14ac:dyDescent="0.25">
      <c r="A33" s="27"/>
      <c r="B33" s="28" t="s">
        <v>39</v>
      </c>
      <c r="C33" s="14"/>
      <c r="D33" s="2" t="s">
        <v>8</v>
      </c>
      <c r="E33" s="35">
        <f>IF(D33="Nee", 0, 1)</f>
        <v>0</v>
      </c>
      <c r="I33" s="34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</row>
    <row r="34" spans="1:37" ht="15.75" x14ac:dyDescent="0.25">
      <c r="A34" s="27"/>
      <c r="B34" s="28" t="s">
        <v>40</v>
      </c>
      <c r="C34" s="14"/>
      <c r="D34" s="2" t="s">
        <v>8</v>
      </c>
      <c r="E34" s="35">
        <f>IF(D34="Nee", 0, 1)</f>
        <v>0</v>
      </c>
      <c r="I34" s="34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</row>
    <row r="35" spans="1:37" ht="15.75" x14ac:dyDescent="0.25">
      <c r="A35" s="29"/>
      <c r="B35" s="30" t="s">
        <v>41</v>
      </c>
      <c r="C35" s="15"/>
      <c r="D35" s="3">
        <v>0</v>
      </c>
      <c r="E35" s="19">
        <v>0</v>
      </c>
      <c r="F35" s="19">
        <v>1</v>
      </c>
      <c r="G35" s="19">
        <v>2</v>
      </c>
      <c r="H35" s="19">
        <v>3</v>
      </c>
      <c r="I35" s="34">
        <v>4</v>
      </c>
      <c r="J35" s="19">
        <v>5</v>
      </c>
      <c r="K35" s="35">
        <f>IF(D35=5,2,IF(AND(D35&lt;5,D35&gt;2),1,0))</f>
        <v>0</v>
      </c>
      <c r="M35" s="17">
        <f>SUM(E25+E26+I27+J28+E29+E30+M31+E32+E33+E34+K35)</f>
        <v>0</v>
      </c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</row>
    <row r="36" spans="1:37" x14ac:dyDescent="0.2">
      <c r="A36" s="31"/>
      <c r="B36" s="32"/>
      <c r="C36" s="9"/>
      <c r="D36" s="33"/>
      <c r="I36" s="34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</row>
    <row r="37" spans="1:37" ht="15.75" x14ac:dyDescent="0.25">
      <c r="A37" s="24" t="s">
        <v>42</v>
      </c>
      <c r="B37" s="25" t="s">
        <v>21</v>
      </c>
      <c r="C37" s="13">
        <f>IF(I45=10,5,IF(AND(I45&lt;10,I45&gt;7),4,IF(AND(I45&lt;8,I45&gt;5),3,IF(AND(I45&lt;6,I45&gt;3),2,IF(AND(I45&lt;4,I45&gt;1),1,0)))))</f>
        <v>0</v>
      </c>
      <c r="D37" s="1" t="s">
        <v>8</v>
      </c>
      <c r="E37" s="35">
        <f t="shared" ref="E37:E44" si="0">IF(D37="Nee", 0, 1)</f>
        <v>0</v>
      </c>
      <c r="I37" s="34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</row>
    <row r="38" spans="1:37" ht="15.75" x14ac:dyDescent="0.25">
      <c r="A38" s="27"/>
      <c r="B38" s="28" t="s">
        <v>22</v>
      </c>
      <c r="C38" s="14"/>
      <c r="D38" s="2" t="s">
        <v>8</v>
      </c>
      <c r="E38" s="35">
        <f t="shared" si="0"/>
        <v>0</v>
      </c>
      <c r="I38" s="34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</row>
    <row r="39" spans="1:37" ht="15.75" customHeight="1" x14ac:dyDescent="0.25">
      <c r="A39" s="27"/>
      <c r="B39" s="28" t="s">
        <v>43</v>
      </c>
      <c r="C39" s="14"/>
      <c r="D39" s="2" t="s">
        <v>8</v>
      </c>
      <c r="E39" s="35">
        <f t="shared" si="0"/>
        <v>0</v>
      </c>
      <c r="I39" s="34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</row>
    <row r="40" spans="1:37" ht="15.75" x14ac:dyDescent="0.25">
      <c r="A40" s="27"/>
      <c r="B40" s="28" t="s">
        <v>44</v>
      </c>
      <c r="C40" s="14"/>
      <c r="D40" s="2" t="s">
        <v>8</v>
      </c>
      <c r="E40" s="35">
        <f t="shared" si="0"/>
        <v>0</v>
      </c>
      <c r="I40" s="34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</row>
    <row r="41" spans="1:37" ht="15.75" x14ac:dyDescent="0.25">
      <c r="A41" s="27"/>
      <c r="B41" s="28" t="s">
        <v>45</v>
      </c>
      <c r="C41" s="14"/>
      <c r="D41" s="2" t="s">
        <v>8</v>
      </c>
      <c r="E41" s="35">
        <f t="shared" si="0"/>
        <v>0</v>
      </c>
      <c r="I41" s="34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</row>
    <row r="42" spans="1:37" ht="15.75" x14ac:dyDescent="0.25">
      <c r="A42" s="27"/>
      <c r="B42" s="28" t="s">
        <v>46</v>
      </c>
      <c r="C42" s="14"/>
      <c r="D42" s="2" t="s">
        <v>8</v>
      </c>
      <c r="E42" s="35">
        <f t="shared" si="0"/>
        <v>0</v>
      </c>
      <c r="I42" s="34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</row>
    <row r="43" spans="1:37" ht="15.75" x14ac:dyDescent="0.25">
      <c r="A43" s="27"/>
      <c r="B43" s="28" t="s">
        <v>47</v>
      </c>
      <c r="C43" s="14"/>
      <c r="D43" s="2" t="s">
        <v>8</v>
      </c>
      <c r="E43" s="35">
        <f t="shared" si="0"/>
        <v>0</v>
      </c>
      <c r="I43" s="34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</row>
    <row r="44" spans="1:37" ht="15.75" x14ac:dyDescent="0.25">
      <c r="A44" s="27"/>
      <c r="B44" s="28" t="s">
        <v>48</v>
      </c>
      <c r="C44" s="14"/>
      <c r="D44" s="2" t="s">
        <v>8</v>
      </c>
      <c r="E44" s="35">
        <f t="shared" si="0"/>
        <v>0</v>
      </c>
      <c r="I44" s="34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</row>
    <row r="45" spans="1:37" x14ac:dyDescent="0.2">
      <c r="A45" s="29"/>
      <c r="B45" s="30" t="s">
        <v>49</v>
      </c>
      <c r="C45" s="15"/>
      <c r="D45" s="3" t="s">
        <v>6</v>
      </c>
      <c r="E45" s="19" t="s">
        <v>6</v>
      </c>
      <c r="F45" s="19" t="s">
        <v>50</v>
      </c>
      <c r="G45" s="19" t="s">
        <v>7</v>
      </c>
      <c r="H45" s="34">
        <f>IF(D45="Onvoldoende", 0, IF(D45="Matig",1,2))</f>
        <v>0</v>
      </c>
      <c r="I45" s="19">
        <f>SUM(E37:E43,E44,H45)</f>
        <v>0</v>
      </c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</row>
    <row r="46" spans="1:37" x14ac:dyDescent="0.2">
      <c r="A46" s="31"/>
      <c r="B46" s="32"/>
      <c r="C46" s="9"/>
      <c r="D46" s="33"/>
      <c r="I46" s="34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</row>
    <row r="47" spans="1:37" ht="15.75" x14ac:dyDescent="0.25">
      <c r="A47" s="24" t="s">
        <v>51</v>
      </c>
      <c r="B47" s="25" t="s">
        <v>21</v>
      </c>
      <c r="C47" s="13">
        <f>IF(I55=9,5,IF(AND(I55&lt;9,I55&gt;6),4,IF(AND(I55&lt;7,I55&gt;4),3,IF(AND(I55&lt;5,I55&gt;2),2,IF(AND(I55&lt;3,I55&gt;0),1,0)))))</f>
        <v>0</v>
      </c>
      <c r="D47" s="1" t="s">
        <v>8</v>
      </c>
      <c r="E47" s="35">
        <f t="shared" ref="E47:E55" si="1">IF(D47="Nee", 0, 1)</f>
        <v>0</v>
      </c>
      <c r="I47" s="34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</row>
    <row r="48" spans="1:37" ht="15.75" x14ac:dyDescent="0.25">
      <c r="A48" s="27"/>
      <c r="B48" s="28" t="s">
        <v>22</v>
      </c>
      <c r="C48" s="14"/>
      <c r="D48" s="2" t="s">
        <v>8</v>
      </c>
      <c r="E48" s="35">
        <f t="shared" si="1"/>
        <v>0</v>
      </c>
      <c r="I48" s="34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</row>
    <row r="49" spans="1:37" ht="15.75" x14ac:dyDescent="0.25">
      <c r="A49" s="27"/>
      <c r="B49" s="28" t="s">
        <v>52</v>
      </c>
      <c r="C49" s="14"/>
      <c r="D49" s="2" t="s">
        <v>8</v>
      </c>
      <c r="E49" s="35">
        <f t="shared" si="1"/>
        <v>0</v>
      </c>
      <c r="I49" s="34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</row>
    <row r="50" spans="1:37" ht="15.75" x14ac:dyDescent="0.25">
      <c r="A50" s="27"/>
      <c r="B50" s="28" t="s">
        <v>53</v>
      </c>
      <c r="C50" s="14"/>
      <c r="D50" s="2" t="s">
        <v>8</v>
      </c>
      <c r="E50" s="35">
        <f t="shared" si="1"/>
        <v>0</v>
      </c>
      <c r="I50" s="34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</row>
    <row r="51" spans="1:37" ht="15.75" x14ac:dyDescent="0.25">
      <c r="A51" s="27"/>
      <c r="B51" s="28" t="s">
        <v>54</v>
      </c>
      <c r="C51" s="14"/>
      <c r="D51" s="2" t="s">
        <v>8</v>
      </c>
      <c r="E51" s="35">
        <f t="shared" si="1"/>
        <v>0</v>
      </c>
      <c r="I51" s="34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</row>
    <row r="52" spans="1:37" ht="15.75" x14ac:dyDescent="0.25">
      <c r="A52" s="27"/>
      <c r="B52" s="28" t="s">
        <v>55</v>
      </c>
      <c r="C52" s="14"/>
      <c r="D52" s="2" t="s">
        <v>8</v>
      </c>
      <c r="E52" s="35">
        <f t="shared" si="1"/>
        <v>0</v>
      </c>
      <c r="I52" s="34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</row>
    <row r="53" spans="1:37" ht="15.75" x14ac:dyDescent="0.25">
      <c r="A53" s="27"/>
      <c r="B53" s="28" t="s">
        <v>56</v>
      </c>
      <c r="C53" s="14"/>
      <c r="D53" s="2" t="s">
        <v>8</v>
      </c>
      <c r="E53" s="35">
        <f t="shared" si="1"/>
        <v>0</v>
      </c>
      <c r="I53" s="34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</row>
    <row r="54" spans="1:37" ht="15.75" x14ac:dyDescent="0.25">
      <c r="A54" s="27"/>
      <c r="B54" s="28" t="s">
        <v>57</v>
      </c>
      <c r="C54" s="14"/>
      <c r="D54" s="2" t="s">
        <v>8</v>
      </c>
      <c r="E54" s="35">
        <f t="shared" si="1"/>
        <v>0</v>
      </c>
      <c r="I54" s="34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</row>
    <row r="55" spans="1:37" ht="15.75" x14ac:dyDescent="0.25">
      <c r="A55" s="29"/>
      <c r="B55" s="30" t="s">
        <v>58</v>
      </c>
      <c r="C55" s="15"/>
      <c r="D55" s="3" t="s">
        <v>8</v>
      </c>
      <c r="E55" s="35">
        <f t="shared" si="1"/>
        <v>0</v>
      </c>
      <c r="I55" s="34">
        <f>SUM(E47:E55)</f>
        <v>0</v>
      </c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</row>
    <row r="56" spans="1:37" ht="15.75" x14ac:dyDescent="0.25">
      <c r="A56" s="31"/>
      <c r="B56" s="32"/>
      <c r="C56" s="9"/>
      <c r="D56" s="33"/>
      <c r="E56" s="38"/>
      <c r="I56" s="34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</row>
    <row r="57" spans="1:37" ht="15.75" x14ac:dyDescent="0.25">
      <c r="A57" s="24" t="s">
        <v>59</v>
      </c>
      <c r="B57" s="25" t="s">
        <v>21</v>
      </c>
      <c r="C57" s="13">
        <f>IF(I66=10,5,IF(AND(I66&lt;10,I66&gt;7),4,IF(AND(I66&lt;8,I66&gt;5),3,IF(AND(I66&lt;6,I66&gt;3),2,IF(AND(I66&lt;4,I66&gt;1),1,0)))))</f>
        <v>0</v>
      </c>
      <c r="D57" s="1" t="s">
        <v>8</v>
      </c>
      <c r="E57" s="35">
        <f t="shared" ref="E57:E66" si="2">IF(D57="Nee", 0, 1)</f>
        <v>0</v>
      </c>
      <c r="I57" s="34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</row>
    <row r="58" spans="1:37" ht="15.75" x14ac:dyDescent="0.25">
      <c r="A58" s="27"/>
      <c r="B58" s="28" t="s">
        <v>22</v>
      </c>
      <c r="C58" s="14"/>
      <c r="D58" s="2" t="s">
        <v>8</v>
      </c>
      <c r="E58" s="35">
        <f t="shared" si="2"/>
        <v>0</v>
      </c>
      <c r="I58" s="34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</row>
    <row r="59" spans="1:37" ht="15.75" x14ac:dyDescent="0.25">
      <c r="A59" s="27"/>
      <c r="B59" s="28" t="s">
        <v>60</v>
      </c>
      <c r="C59" s="14"/>
      <c r="D59" s="2" t="s">
        <v>8</v>
      </c>
      <c r="E59" s="35">
        <f t="shared" si="2"/>
        <v>0</v>
      </c>
      <c r="I59" s="34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</row>
    <row r="60" spans="1:37" ht="15.75" x14ac:dyDescent="0.25">
      <c r="A60" s="27"/>
      <c r="B60" s="28" t="s">
        <v>61</v>
      </c>
      <c r="C60" s="14"/>
      <c r="D60" s="2" t="s">
        <v>8</v>
      </c>
      <c r="E60" s="35">
        <f t="shared" si="2"/>
        <v>0</v>
      </c>
      <c r="I60" s="34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</row>
    <row r="61" spans="1:37" ht="15.75" x14ac:dyDescent="0.25">
      <c r="A61" s="27"/>
      <c r="B61" s="28" t="s">
        <v>62</v>
      </c>
      <c r="C61" s="14"/>
      <c r="D61" s="2" t="s">
        <v>8</v>
      </c>
      <c r="E61" s="35">
        <f t="shared" si="2"/>
        <v>0</v>
      </c>
      <c r="I61" s="34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</row>
    <row r="62" spans="1:37" ht="15.75" x14ac:dyDescent="0.25">
      <c r="A62" s="27"/>
      <c r="B62" s="28" t="s">
        <v>63</v>
      </c>
      <c r="C62" s="14"/>
      <c r="D62" s="2" t="s">
        <v>8</v>
      </c>
      <c r="E62" s="35">
        <f t="shared" si="2"/>
        <v>0</v>
      </c>
      <c r="I62" s="34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</row>
    <row r="63" spans="1:37" ht="15.75" x14ac:dyDescent="0.25">
      <c r="A63" s="27"/>
      <c r="B63" s="28" t="s">
        <v>64</v>
      </c>
      <c r="C63" s="14"/>
      <c r="D63" s="2" t="s">
        <v>8</v>
      </c>
      <c r="E63" s="35">
        <f t="shared" si="2"/>
        <v>0</v>
      </c>
      <c r="I63" s="34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</row>
    <row r="64" spans="1:37" ht="15.75" x14ac:dyDescent="0.25">
      <c r="A64" s="27"/>
      <c r="B64" s="28" t="s">
        <v>65</v>
      </c>
      <c r="C64" s="14"/>
      <c r="D64" s="2" t="s">
        <v>8</v>
      </c>
      <c r="E64" s="35">
        <f t="shared" si="2"/>
        <v>0</v>
      </c>
      <c r="I64" s="34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</row>
    <row r="65" spans="1:37" ht="15.75" x14ac:dyDescent="0.25">
      <c r="A65" s="27"/>
      <c r="B65" s="28" t="s">
        <v>66</v>
      </c>
      <c r="C65" s="14"/>
      <c r="D65" s="2" t="s">
        <v>8</v>
      </c>
      <c r="E65" s="35">
        <f t="shared" si="2"/>
        <v>0</v>
      </c>
      <c r="I65" s="34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</row>
    <row r="66" spans="1:37" ht="15.75" x14ac:dyDescent="0.25">
      <c r="A66" s="29"/>
      <c r="B66" s="30" t="s">
        <v>67</v>
      </c>
      <c r="C66" s="15"/>
      <c r="D66" s="3" t="s">
        <v>8</v>
      </c>
      <c r="E66" s="35">
        <f t="shared" si="2"/>
        <v>0</v>
      </c>
      <c r="I66" s="34">
        <f>SUM(E57:E66)</f>
        <v>0</v>
      </c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</row>
    <row r="67" spans="1:37" ht="15.75" x14ac:dyDescent="0.25">
      <c r="A67" s="31"/>
      <c r="B67" s="32"/>
      <c r="C67" s="9"/>
      <c r="D67" s="33"/>
      <c r="E67" s="38"/>
      <c r="I67" s="34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</row>
    <row r="68" spans="1:37" ht="15.75" x14ac:dyDescent="0.25">
      <c r="A68" s="24" t="s">
        <v>73</v>
      </c>
      <c r="B68" s="25" t="s">
        <v>21</v>
      </c>
      <c r="C68" s="13">
        <f>IF(I72=8,5,IF(I72=7,4,IF(I72=6,3,IF(I72=5,2,IF(I72=4,1,0)))))</f>
        <v>0</v>
      </c>
      <c r="D68" s="1" t="s">
        <v>8</v>
      </c>
      <c r="E68" s="35">
        <f>IF(D68="Nee", 0, 1)</f>
        <v>0</v>
      </c>
      <c r="I68" s="34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</row>
    <row r="69" spans="1:37" ht="15.75" x14ac:dyDescent="0.25">
      <c r="A69" s="27"/>
      <c r="B69" s="28" t="s">
        <v>22</v>
      </c>
      <c r="C69" s="14"/>
      <c r="D69" s="2" t="s">
        <v>8</v>
      </c>
      <c r="E69" s="35">
        <f>IF(D69="Nee", 0, 1)</f>
        <v>0</v>
      </c>
      <c r="I69" s="34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</row>
    <row r="70" spans="1:37" x14ac:dyDescent="0.2">
      <c r="A70" s="27"/>
      <c r="B70" s="28" t="s">
        <v>68</v>
      </c>
      <c r="C70" s="14"/>
      <c r="D70" s="2" t="s">
        <v>69</v>
      </c>
      <c r="E70" s="17" t="s">
        <v>69</v>
      </c>
      <c r="F70" s="19" t="s">
        <v>6</v>
      </c>
      <c r="G70" s="19" t="s">
        <v>50</v>
      </c>
      <c r="H70" s="19" t="s">
        <v>7</v>
      </c>
      <c r="I70" s="34" t="s">
        <v>70</v>
      </c>
      <c r="J70" s="19">
        <f>IF(D70="Niet gemaakt",0,IF(D70="Onvoldoende",1,IF(D70="Matig",2,IF(D70="Voldoende",3,4))))</f>
        <v>0</v>
      </c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</row>
    <row r="71" spans="1:37" ht="15.75" x14ac:dyDescent="0.25">
      <c r="A71" s="27"/>
      <c r="B71" s="28" t="s">
        <v>71</v>
      </c>
      <c r="C71" s="14"/>
      <c r="D71" s="2" t="s">
        <v>8</v>
      </c>
      <c r="E71" s="35">
        <f>IF(D71="Nee", 0, 1)</f>
        <v>0</v>
      </c>
      <c r="I71" s="34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</row>
    <row r="72" spans="1:37" ht="15.75" x14ac:dyDescent="0.25">
      <c r="A72" s="29"/>
      <c r="B72" s="30" t="s">
        <v>72</v>
      </c>
      <c r="C72" s="15"/>
      <c r="D72" s="3" t="s">
        <v>8</v>
      </c>
      <c r="E72" s="35">
        <f>IF(D72="Nee", 0, 1)</f>
        <v>0</v>
      </c>
      <c r="I72" s="34">
        <f>SUM(E68:E69,J70,E71:E72)</f>
        <v>0</v>
      </c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</row>
    <row r="73" spans="1:37" ht="15.75" x14ac:dyDescent="0.25">
      <c r="A73" s="31"/>
      <c r="B73" s="32"/>
      <c r="C73" s="9"/>
      <c r="D73" s="33"/>
      <c r="E73" s="38"/>
      <c r="I73" s="34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</row>
    <row r="74" spans="1:37" x14ac:dyDescent="0.2">
      <c r="A74" s="39"/>
      <c r="B74" s="40" t="s">
        <v>11</v>
      </c>
      <c r="C74" s="41">
        <f>SUM(C68,C57,C47,C37,C25,C13,C6)</f>
        <v>0</v>
      </c>
      <c r="D74" s="42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</row>
    <row r="75" spans="1:37" ht="15.75" x14ac:dyDescent="0.25">
      <c r="A75" s="43"/>
      <c r="B75" s="44" t="s">
        <v>12</v>
      </c>
      <c r="C75" s="45">
        <f>SUM(((9/I75)*C74)+1)</f>
        <v>1</v>
      </c>
      <c r="D75" s="46"/>
      <c r="I75" s="19">
        <v>32</v>
      </c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</row>
    <row r="76" spans="1:37" x14ac:dyDescent="0.2">
      <c r="A76" s="16"/>
      <c r="B76" s="17"/>
      <c r="C76" s="16"/>
      <c r="D76" s="18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</row>
    <row r="77" spans="1:37" x14ac:dyDescent="0.2">
      <c r="A77" s="16"/>
      <c r="B77" s="17"/>
      <c r="C77" s="16"/>
      <c r="D77" s="18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</row>
    <row r="78" spans="1:37" x14ac:dyDescent="0.2">
      <c r="A78" s="16"/>
      <c r="B78" s="17"/>
      <c r="C78" s="16"/>
      <c r="D78" s="18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</row>
    <row r="79" spans="1:37" x14ac:dyDescent="0.2">
      <c r="A79" s="16"/>
      <c r="B79" s="17"/>
      <c r="C79" s="16"/>
      <c r="D79" s="18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</row>
    <row r="80" spans="1:37" x14ac:dyDescent="0.2">
      <c r="A80" s="16"/>
      <c r="B80" s="17"/>
      <c r="C80" s="16"/>
      <c r="D80" s="18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</row>
    <row r="81" spans="1:37" x14ac:dyDescent="0.2">
      <c r="A81" s="16"/>
      <c r="B81" s="17"/>
      <c r="C81" s="16"/>
      <c r="D81" s="18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</row>
    <row r="82" spans="1:37" x14ac:dyDescent="0.2">
      <c r="A82" s="16"/>
      <c r="B82" s="17"/>
      <c r="C82" s="16"/>
      <c r="D82" s="18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</row>
    <row r="83" spans="1:37" x14ac:dyDescent="0.2">
      <c r="AE83" s="17"/>
      <c r="AF83" s="17"/>
      <c r="AG83" s="17"/>
      <c r="AH83" s="17"/>
      <c r="AI83" s="17"/>
      <c r="AJ83" s="17"/>
      <c r="AK83" s="17"/>
    </row>
  </sheetData>
  <sheetProtection algorithmName="SHA-512" hashValue="6Zs2QZBDZ67Oqqkx/aGHrE91eHMTEpTiFOiSMzKI5XOI+sznwDTE9Acwb7IMXDQFyNImNnWCuZ/GQ87b2Ql9HQ==" saltValue="fkVmQhy6BhzmuRzC83Hejw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C40:C44 C6:C38 B6:B73 A6:A38 C50:C54 C46:C48 A40:A73" name="Bereik1"/>
  </protectedRanges>
  <mergeCells count="19">
    <mergeCell ref="A57:A66"/>
    <mergeCell ref="C57:C66"/>
    <mergeCell ref="A68:A72"/>
    <mergeCell ref="C68:C72"/>
    <mergeCell ref="C74:D74"/>
    <mergeCell ref="C75:D75"/>
    <mergeCell ref="A25:A35"/>
    <mergeCell ref="C25:C35"/>
    <mergeCell ref="A37:A45"/>
    <mergeCell ref="C37:C45"/>
    <mergeCell ref="A47:A55"/>
    <mergeCell ref="C47:C55"/>
    <mergeCell ref="A2:D2"/>
    <mergeCell ref="A4:B4"/>
    <mergeCell ref="A6:A11"/>
    <mergeCell ref="C6:C11"/>
    <mergeCell ref="I6:I11"/>
    <mergeCell ref="A13:A23"/>
    <mergeCell ref="C13:C23"/>
  </mergeCells>
  <dataValidations count="8">
    <dataValidation type="list" allowBlank="1" showInputMessage="1" showErrorMessage="1" sqref="D6:D11">
      <formula1>$G$6:$G$7</formula1>
    </dataValidation>
    <dataValidation type="list" allowBlank="1" showInputMessage="1" showErrorMessage="1" sqref="D13:D23 D25:D26 D29:D30 D32:D34 D37:D44 D47:D66 D68:D69 D71:D72">
      <formula1>$E$13:$F$13</formula1>
    </dataValidation>
    <dataValidation type="list" allowBlank="1" showInputMessage="1" showErrorMessage="1" sqref="D27">
      <formula1>$E$27:$H$27</formula1>
    </dataValidation>
    <dataValidation type="list" allowBlank="1" showInputMessage="1" showErrorMessage="1" sqref="D28">
      <formula1>$E$28:$H$28</formula1>
    </dataValidation>
    <dataValidation type="list" allowBlank="1" showInputMessage="1" showErrorMessage="1" sqref="D31">
      <formula1>$E$31:$L$31</formula1>
    </dataValidation>
    <dataValidation type="list" allowBlank="1" showInputMessage="1" showErrorMessage="1" sqref="D35">
      <formula1>$E$35:$J$35</formula1>
    </dataValidation>
    <dataValidation type="list" allowBlank="1" showInputMessage="1" showErrorMessage="1" sqref="D45">
      <formula1>$E$45:$G$45</formula1>
    </dataValidation>
    <dataValidation type="list" allowBlank="1" showInputMessage="1" showErrorMessage="1" sqref="D70">
      <formula1>$E$70:$I$70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3"/>
  <sheetViews>
    <sheetView workbookViewId="0">
      <selection sqref="A1:XFD1048576"/>
    </sheetView>
  </sheetViews>
  <sheetFormatPr defaultRowHeight="15" x14ac:dyDescent="0.2"/>
  <cols>
    <col min="1" max="1" width="9.140625" style="47"/>
    <col min="2" max="2" width="99.5703125" style="19" bestFit="1" customWidth="1"/>
    <col min="3" max="3" width="5.42578125" style="47" customWidth="1"/>
    <col min="4" max="4" width="15.5703125" style="48" bestFit="1" customWidth="1"/>
    <col min="5" max="5" width="9.140625" style="19" hidden="1" customWidth="1"/>
    <col min="6" max="6" width="10.5703125" style="19" hidden="1" customWidth="1"/>
    <col min="7" max="12" width="9.140625" style="19" hidden="1" customWidth="1"/>
    <col min="13" max="13" width="0" style="19" hidden="1" customWidth="1"/>
    <col min="14" max="16384" width="9.140625" style="19"/>
  </cols>
  <sheetData>
    <row r="1" spans="1:37" x14ac:dyDescent="0.2">
      <c r="A1" s="16"/>
      <c r="B1" s="17"/>
      <c r="C1" s="16"/>
      <c r="D1" s="18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</row>
    <row r="2" spans="1:37" ht="15.75" x14ac:dyDescent="0.2">
      <c r="A2" s="20" t="s">
        <v>74</v>
      </c>
      <c r="B2" s="20"/>
      <c r="C2" s="20"/>
      <c r="D2" s="20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</row>
    <row r="3" spans="1:37" ht="15.75" x14ac:dyDescent="0.2">
      <c r="A3" s="21"/>
      <c r="B3" s="21"/>
      <c r="C3" s="21"/>
      <c r="D3" s="21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</row>
    <row r="4" spans="1:37" ht="30" customHeight="1" x14ac:dyDescent="0.2">
      <c r="A4" s="11" t="s">
        <v>13</v>
      </c>
      <c r="B4" s="12"/>
      <c r="C4" s="16"/>
      <c r="D4" s="4" t="s">
        <v>14</v>
      </c>
      <c r="E4" s="22"/>
      <c r="F4" s="22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5" spans="1:37" x14ac:dyDescent="0.2">
      <c r="A5" s="16"/>
      <c r="B5" s="23"/>
      <c r="C5" s="16"/>
      <c r="D5" s="18"/>
      <c r="E5" s="17">
        <f>COUNTIF(D6:D11, "Voldoende")</f>
        <v>0</v>
      </c>
      <c r="F5" s="17">
        <f>COUNTIF(D6:D11, "Onvoldoende")</f>
        <v>6</v>
      </c>
      <c r="G5" s="17"/>
      <c r="H5" s="17"/>
      <c r="I5" s="17" t="s">
        <v>10</v>
      </c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</row>
    <row r="6" spans="1:37" x14ac:dyDescent="0.2">
      <c r="A6" s="24" t="s">
        <v>0</v>
      </c>
      <c r="B6" s="25" t="s">
        <v>1</v>
      </c>
      <c r="C6" s="13">
        <f>IF(E5&gt;5, 2, IF(AND(E5&gt;2,E5&lt;6), 1, 0))</f>
        <v>0</v>
      </c>
      <c r="D6" s="1" t="s">
        <v>6</v>
      </c>
      <c r="G6" s="19" t="s">
        <v>7</v>
      </c>
      <c r="I6" s="26">
        <v>2</v>
      </c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</row>
    <row r="7" spans="1:37" x14ac:dyDescent="0.2">
      <c r="A7" s="27"/>
      <c r="B7" s="28" t="s">
        <v>2</v>
      </c>
      <c r="C7" s="14"/>
      <c r="D7" s="2" t="s">
        <v>6</v>
      </c>
      <c r="G7" s="19" t="s">
        <v>6</v>
      </c>
      <c r="I7" s="26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</row>
    <row r="8" spans="1:37" x14ac:dyDescent="0.2">
      <c r="A8" s="27"/>
      <c r="B8" s="28" t="s">
        <v>19</v>
      </c>
      <c r="C8" s="14"/>
      <c r="D8" s="2" t="s">
        <v>6</v>
      </c>
      <c r="G8" s="19">
        <v>0</v>
      </c>
      <c r="I8" s="26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</row>
    <row r="9" spans="1:37" x14ac:dyDescent="0.2">
      <c r="A9" s="27"/>
      <c r="B9" s="28" t="s">
        <v>3</v>
      </c>
      <c r="C9" s="14"/>
      <c r="D9" s="2" t="s">
        <v>6</v>
      </c>
      <c r="G9" s="19">
        <v>1</v>
      </c>
      <c r="I9" s="26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</row>
    <row r="10" spans="1:37" x14ac:dyDescent="0.2">
      <c r="A10" s="27"/>
      <c r="B10" s="28" t="s">
        <v>5</v>
      </c>
      <c r="C10" s="14"/>
      <c r="D10" s="2" t="s">
        <v>6</v>
      </c>
      <c r="G10" s="19">
        <v>2</v>
      </c>
      <c r="I10" s="26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</row>
    <row r="11" spans="1:37" x14ac:dyDescent="0.2">
      <c r="A11" s="29"/>
      <c r="B11" s="30" t="s">
        <v>4</v>
      </c>
      <c r="C11" s="15"/>
      <c r="D11" s="3" t="s">
        <v>6</v>
      </c>
      <c r="G11" s="19">
        <v>3</v>
      </c>
      <c r="I11" s="26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</row>
    <row r="12" spans="1:37" x14ac:dyDescent="0.2">
      <c r="A12" s="31"/>
      <c r="B12" s="32"/>
      <c r="C12" s="9"/>
      <c r="D12" s="33"/>
      <c r="I12" s="34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</row>
    <row r="13" spans="1:37" x14ac:dyDescent="0.2">
      <c r="A13" s="24" t="s">
        <v>20</v>
      </c>
      <c r="B13" s="25" t="s">
        <v>21</v>
      </c>
      <c r="C13" s="13">
        <f>IF(E14=11, 5, IF(AND(E14&lt;11,E14&gt;8), 4, IF(AND(E14&lt;9, E14&gt;6), 3, IF(AND(E14&lt;7,E14&gt;4), 2, IF(AND(E14&lt;5, E14&gt;2), 1, 0)))))</f>
        <v>0</v>
      </c>
      <c r="D13" s="1" t="s">
        <v>8</v>
      </c>
      <c r="E13" s="19" t="s">
        <v>8</v>
      </c>
      <c r="F13" s="19" t="s">
        <v>9</v>
      </c>
      <c r="I13" s="34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</row>
    <row r="14" spans="1:37" x14ac:dyDescent="0.2">
      <c r="A14" s="27"/>
      <c r="B14" s="28" t="s">
        <v>22</v>
      </c>
      <c r="C14" s="14"/>
      <c r="D14" s="2" t="s">
        <v>8</v>
      </c>
      <c r="E14" s="17">
        <f>COUNTIF(D13:D23, "Ja")</f>
        <v>0</v>
      </c>
      <c r="I14" s="34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</row>
    <row r="15" spans="1:37" x14ac:dyDescent="0.2">
      <c r="A15" s="27"/>
      <c r="B15" s="28" t="s">
        <v>23</v>
      </c>
      <c r="C15" s="14"/>
      <c r="D15" s="2" t="s">
        <v>8</v>
      </c>
      <c r="I15" s="34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</row>
    <row r="16" spans="1:37" x14ac:dyDescent="0.2">
      <c r="A16" s="27"/>
      <c r="B16" s="28" t="s">
        <v>24</v>
      </c>
      <c r="C16" s="14"/>
      <c r="D16" s="2" t="s">
        <v>8</v>
      </c>
      <c r="I16" s="34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</row>
    <row r="17" spans="1:37" x14ac:dyDescent="0.2">
      <c r="A17" s="27"/>
      <c r="B17" s="28" t="s">
        <v>25</v>
      </c>
      <c r="C17" s="14"/>
      <c r="D17" s="2" t="s">
        <v>8</v>
      </c>
      <c r="I17" s="34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</row>
    <row r="18" spans="1:37" x14ac:dyDescent="0.2">
      <c r="A18" s="27"/>
      <c r="B18" s="28" t="s">
        <v>27</v>
      </c>
      <c r="C18" s="14"/>
      <c r="D18" s="2" t="s">
        <v>8</v>
      </c>
      <c r="I18" s="34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</row>
    <row r="19" spans="1:37" x14ac:dyDescent="0.2">
      <c r="A19" s="27"/>
      <c r="B19" s="28" t="s">
        <v>26</v>
      </c>
      <c r="C19" s="14"/>
      <c r="D19" s="2" t="s">
        <v>8</v>
      </c>
      <c r="I19" s="34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</row>
    <row r="20" spans="1:37" x14ac:dyDescent="0.2">
      <c r="A20" s="27"/>
      <c r="B20" s="28" t="s">
        <v>28</v>
      </c>
      <c r="C20" s="14"/>
      <c r="D20" s="2" t="s">
        <v>8</v>
      </c>
      <c r="I20" s="34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</row>
    <row r="21" spans="1:37" x14ac:dyDescent="0.2">
      <c r="A21" s="27"/>
      <c r="B21" s="28" t="s">
        <v>29</v>
      </c>
      <c r="C21" s="14"/>
      <c r="D21" s="2" t="s">
        <v>8</v>
      </c>
      <c r="I21" s="34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</row>
    <row r="22" spans="1:37" x14ac:dyDescent="0.2">
      <c r="A22" s="27"/>
      <c r="B22" s="28" t="s">
        <v>30</v>
      </c>
      <c r="C22" s="14"/>
      <c r="D22" s="2" t="s">
        <v>8</v>
      </c>
      <c r="I22" s="34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</row>
    <row r="23" spans="1:37" x14ac:dyDescent="0.2">
      <c r="A23" s="29"/>
      <c r="B23" s="30" t="s">
        <v>31</v>
      </c>
      <c r="C23" s="15"/>
      <c r="D23" s="3" t="s">
        <v>8</v>
      </c>
      <c r="I23" s="34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</row>
    <row r="24" spans="1:37" x14ac:dyDescent="0.2">
      <c r="A24" s="31"/>
      <c r="B24" s="32"/>
      <c r="C24" s="9"/>
      <c r="D24" s="33"/>
      <c r="I24" s="34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</row>
    <row r="25" spans="1:37" ht="15.75" x14ac:dyDescent="0.25">
      <c r="A25" s="24" t="s">
        <v>32</v>
      </c>
      <c r="B25" s="25" t="s">
        <v>21</v>
      </c>
      <c r="C25" s="13">
        <f>IF(M35=21,5,IF(AND(M35&lt;21,M35&gt;16),4,IF(AND(M35&lt;17,M35&gt;12),3,IF(AND(M35&lt;13,M35&gt;8),2,IF(AND(M35&lt;9,M35&gt;4),1,0)))))</f>
        <v>0</v>
      </c>
      <c r="D25" s="1" t="s">
        <v>8</v>
      </c>
      <c r="E25" s="35">
        <f>IF(D25="Nee", 0, 1)</f>
        <v>0</v>
      </c>
      <c r="I25" s="34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</row>
    <row r="26" spans="1:37" ht="15.75" x14ac:dyDescent="0.25">
      <c r="A26" s="27"/>
      <c r="B26" s="28" t="s">
        <v>22</v>
      </c>
      <c r="C26" s="14"/>
      <c r="D26" s="2" t="s">
        <v>8</v>
      </c>
      <c r="E26" s="35">
        <f>IF(D26="Nee", 0, 1)</f>
        <v>0</v>
      </c>
      <c r="I26" s="34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</row>
    <row r="27" spans="1:37" x14ac:dyDescent="0.2">
      <c r="A27" s="27"/>
      <c r="B27" s="28" t="s">
        <v>33</v>
      </c>
      <c r="C27" s="14"/>
      <c r="D27" s="2">
        <v>0</v>
      </c>
      <c r="E27" s="19">
        <v>0</v>
      </c>
      <c r="F27" s="19">
        <v>1</v>
      </c>
      <c r="G27" s="19">
        <v>2</v>
      </c>
      <c r="H27" s="19">
        <v>3</v>
      </c>
      <c r="I27" s="36">
        <f>SUM(D27:D28)</f>
        <v>0</v>
      </c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</row>
    <row r="28" spans="1:37" ht="15.75" x14ac:dyDescent="0.25">
      <c r="A28" s="27"/>
      <c r="B28" s="28" t="s">
        <v>34</v>
      </c>
      <c r="C28" s="14"/>
      <c r="D28" s="2">
        <v>0</v>
      </c>
      <c r="E28" s="19">
        <v>0</v>
      </c>
      <c r="F28" s="19">
        <v>1</v>
      </c>
      <c r="G28" s="19">
        <v>2</v>
      </c>
      <c r="H28" s="19">
        <v>3</v>
      </c>
      <c r="J28" s="37">
        <f>IF(I27=6, 3, IF(AND(I27&lt;6,I27&gt;3, 2), 2, IF(AND(I27&gt;1,I27&lt;4), 1, 0)))</f>
        <v>0</v>
      </c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</row>
    <row r="29" spans="1:37" ht="15.75" x14ac:dyDescent="0.25">
      <c r="A29" s="27"/>
      <c r="B29" s="28" t="s">
        <v>35</v>
      </c>
      <c r="C29" s="14"/>
      <c r="D29" s="2" t="s">
        <v>8</v>
      </c>
      <c r="E29" s="35">
        <f>IF(D29="Nee", 0, 1)</f>
        <v>0</v>
      </c>
      <c r="I29" s="34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</row>
    <row r="30" spans="1:37" ht="15.75" x14ac:dyDescent="0.25">
      <c r="A30" s="27"/>
      <c r="B30" s="28" t="s">
        <v>36</v>
      </c>
      <c r="C30" s="14"/>
      <c r="D30" s="2" t="s">
        <v>8</v>
      </c>
      <c r="E30" s="35">
        <f>IF(D30="Nee", 0, 1)</f>
        <v>0</v>
      </c>
      <c r="I30" s="34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</row>
    <row r="31" spans="1:37" ht="15.75" x14ac:dyDescent="0.25">
      <c r="A31" s="27"/>
      <c r="B31" s="28" t="s">
        <v>37</v>
      </c>
      <c r="C31" s="14"/>
      <c r="D31" s="2">
        <v>0</v>
      </c>
      <c r="E31" s="19">
        <v>0</v>
      </c>
      <c r="F31" s="19">
        <v>1</v>
      </c>
      <c r="G31" s="19">
        <v>2</v>
      </c>
      <c r="H31" s="19">
        <v>3</v>
      </c>
      <c r="I31" s="34">
        <v>4</v>
      </c>
      <c r="J31" s="19">
        <v>5</v>
      </c>
      <c r="K31" s="19">
        <v>6</v>
      </c>
      <c r="L31" s="19">
        <v>7</v>
      </c>
      <c r="M31" s="35">
        <f>IF(D31=7, 3, IF(AND(D31&lt;7,D31&gt;4),2,IF(AND(D31&lt;5,D31&gt;2),1,0)))</f>
        <v>0</v>
      </c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</row>
    <row r="32" spans="1:37" ht="15.75" x14ac:dyDescent="0.25">
      <c r="A32" s="27"/>
      <c r="B32" s="28" t="s">
        <v>38</v>
      </c>
      <c r="C32" s="14"/>
      <c r="D32" s="2" t="s">
        <v>8</v>
      </c>
      <c r="E32" s="35">
        <f>IF(D32="Nee", 0, 1)</f>
        <v>0</v>
      </c>
      <c r="I32" s="34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</row>
    <row r="33" spans="1:37" ht="15.75" x14ac:dyDescent="0.25">
      <c r="A33" s="27"/>
      <c r="B33" s="28" t="s">
        <v>39</v>
      </c>
      <c r="C33" s="14"/>
      <c r="D33" s="2" t="s">
        <v>8</v>
      </c>
      <c r="E33" s="35">
        <f>IF(D33="Nee", 0, 1)</f>
        <v>0</v>
      </c>
      <c r="I33" s="34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</row>
    <row r="34" spans="1:37" ht="15.75" x14ac:dyDescent="0.25">
      <c r="A34" s="27"/>
      <c r="B34" s="28" t="s">
        <v>40</v>
      </c>
      <c r="C34" s="14"/>
      <c r="D34" s="2" t="s">
        <v>8</v>
      </c>
      <c r="E34" s="35">
        <f>IF(D34="Nee", 0, 1)</f>
        <v>0</v>
      </c>
      <c r="I34" s="34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</row>
    <row r="35" spans="1:37" ht="15.75" x14ac:dyDescent="0.25">
      <c r="A35" s="29"/>
      <c r="B35" s="30" t="s">
        <v>41</v>
      </c>
      <c r="C35" s="15"/>
      <c r="D35" s="3">
        <v>0</v>
      </c>
      <c r="E35" s="19">
        <v>0</v>
      </c>
      <c r="F35" s="19">
        <v>1</v>
      </c>
      <c r="G35" s="19">
        <v>2</v>
      </c>
      <c r="H35" s="19">
        <v>3</v>
      </c>
      <c r="I35" s="34">
        <v>4</v>
      </c>
      <c r="J35" s="19">
        <v>5</v>
      </c>
      <c r="K35" s="35">
        <f>IF(D35=5,2,IF(AND(D35&lt;5,D35&gt;2),1,0))</f>
        <v>0</v>
      </c>
      <c r="M35" s="17">
        <f>SUM(E25+E26+I27+J28+E29+E30+M31+E32+E33+E34+K35)</f>
        <v>0</v>
      </c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</row>
    <row r="36" spans="1:37" x14ac:dyDescent="0.2">
      <c r="A36" s="31"/>
      <c r="B36" s="32"/>
      <c r="C36" s="9"/>
      <c r="D36" s="33"/>
      <c r="I36" s="34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</row>
    <row r="37" spans="1:37" ht="15.75" x14ac:dyDescent="0.25">
      <c r="A37" s="24" t="s">
        <v>42</v>
      </c>
      <c r="B37" s="25" t="s">
        <v>21</v>
      </c>
      <c r="C37" s="13">
        <f>IF(I45=10,5,IF(AND(I45&lt;10,I45&gt;7),4,IF(AND(I45&lt;8,I45&gt;5),3,IF(AND(I45&lt;6,I45&gt;3),2,IF(AND(I45&lt;4,I45&gt;1),1,0)))))</f>
        <v>0</v>
      </c>
      <c r="D37" s="1" t="s">
        <v>8</v>
      </c>
      <c r="E37" s="35">
        <f t="shared" ref="E37:E44" si="0">IF(D37="Nee", 0, 1)</f>
        <v>0</v>
      </c>
      <c r="I37" s="34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</row>
    <row r="38" spans="1:37" ht="15.75" x14ac:dyDescent="0.25">
      <c r="A38" s="27"/>
      <c r="B38" s="28" t="s">
        <v>22</v>
      </c>
      <c r="C38" s="14"/>
      <c r="D38" s="2" t="s">
        <v>8</v>
      </c>
      <c r="E38" s="35">
        <f t="shared" si="0"/>
        <v>0</v>
      </c>
      <c r="I38" s="34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</row>
    <row r="39" spans="1:37" ht="15.75" customHeight="1" x14ac:dyDescent="0.25">
      <c r="A39" s="27"/>
      <c r="B39" s="28" t="s">
        <v>43</v>
      </c>
      <c r="C39" s="14"/>
      <c r="D39" s="2" t="s">
        <v>8</v>
      </c>
      <c r="E39" s="35">
        <f t="shared" si="0"/>
        <v>0</v>
      </c>
      <c r="I39" s="34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</row>
    <row r="40" spans="1:37" ht="15.75" x14ac:dyDescent="0.25">
      <c r="A40" s="27"/>
      <c r="B40" s="28" t="s">
        <v>44</v>
      </c>
      <c r="C40" s="14"/>
      <c r="D40" s="2" t="s">
        <v>8</v>
      </c>
      <c r="E40" s="35">
        <f t="shared" si="0"/>
        <v>0</v>
      </c>
      <c r="I40" s="34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</row>
    <row r="41" spans="1:37" ht="15.75" x14ac:dyDescent="0.25">
      <c r="A41" s="27"/>
      <c r="B41" s="28" t="s">
        <v>45</v>
      </c>
      <c r="C41" s="14"/>
      <c r="D41" s="2" t="s">
        <v>8</v>
      </c>
      <c r="E41" s="35">
        <f t="shared" si="0"/>
        <v>0</v>
      </c>
      <c r="I41" s="34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</row>
    <row r="42" spans="1:37" ht="15.75" x14ac:dyDescent="0.25">
      <c r="A42" s="27"/>
      <c r="B42" s="28" t="s">
        <v>46</v>
      </c>
      <c r="C42" s="14"/>
      <c r="D42" s="2" t="s">
        <v>8</v>
      </c>
      <c r="E42" s="35">
        <f t="shared" si="0"/>
        <v>0</v>
      </c>
      <c r="I42" s="34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</row>
    <row r="43" spans="1:37" ht="15.75" x14ac:dyDescent="0.25">
      <c r="A43" s="27"/>
      <c r="B43" s="28" t="s">
        <v>47</v>
      </c>
      <c r="C43" s="14"/>
      <c r="D43" s="2" t="s">
        <v>8</v>
      </c>
      <c r="E43" s="35">
        <f t="shared" si="0"/>
        <v>0</v>
      </c>
      <c r="I43" s="34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</row>
    <row r="44" spans="1:37" ht="15.75" x14ac:dyDescent="0.25">
      <c r="A44" s="27"/>
      <c r="B44" s="28" t="s">
        <v>48</v>
      </c>
      <c r="C44" s="14"/>
      <c r="D44" s="2" t="s">
        <v>8</v>
      </c>
      <c r="E44" s="35">
        <f t="shared" si="0"/>
        <v>0</v>
      </c>
      <c r="I44" s="34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</row>
    <row r="45" spans="1:37" x14ac:dyDescent="0.2">
      <c r="A45" s="29"/>
      <c r="B45" s="30" t="s">
        <v>49</v>
      </c>
      <c r="C45" s="15"/>
      <c r="D45" s="3" t="s">
        <v>6</v>
      </c>
      <c r="E45" s="19" t="s">
        <v>6</v>
      </c>
      <c r="F45" s="19" t="s">
        <v>50</v>
      </c>
      <c r="G45" s="19" t="s">
        <v>7</v>
      </c>
      <c r="H45" s="34">
        <f>IF(D45="Onvoldoende", 0, IF(D45="Matig",1,2))</f>
        <v>0</v>
      </c>
      <c r="I45" s="19">
        <f>SUM(E37:E43,E44,H45)</f>
        <v>0</v>
      </c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</row>
    <row r="46" spans="1:37" x14ac:dyDescent="0.2">
      <c r="A46" s="31"/>
      <c r="B46" s="32"/>
      <c r="C46" s="9"/>
      <c r="D46" s="33"/>
      <c r="I46" s="34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</row>
    <row r="47" spans="1:37" ht="15.75" x14ac:dyDescent="0.25">
      <c r="A47" s="24" t="s">
        <v>51</v>
      </c>
      <c r="B47" s="25" t="s">
        <v>21</v>
      </c>
      <c r="C47" s="13">
        <f>IF(I55=9,5,IF(AND(I55&lt;9,I55&gt;6),4,IF(AND(I55&lt;7,I55&gt;4),3,IF(AND(I55&lt;5,I55&gt;2),2,IF(AND(I55&lt;3,I55&gt;0),1,0)))))</f>
        <v>0</v>
      </c>
      <c r="D47" s="1" t="s">
        <v>8</v>
      </c>
      <c r="E47" s="35">
        <f t="shared" ref="E47:E55" si="1">IF(D47="Nee", 0, 1)</f>
        <v>0</v>
      </c>
      <c r="I47" s="34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</row>
    <row r="48" spans="1:37" ht="15.75" x14ac:dyDescent="0.25">
      <c r="A48" s="27"/>
      <c r="B48" s="28" t="s">
        <v>22</v>
      </c>
      <c r="C48" s="14"/>
      <c r="D48" s="2" t="s">
        <v>8</v>
      </c>
      <c r="E48" s="35">
        <f t="shared" si="1"/>
        <v>0</v>
      </c>
      <c r="I48" s="34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</row>
    <row r="49" spans="1:37" ht="15.75" x14ac:dyDescent="0.25">
      <c r="A49" s="27"/>
      <c r="B49" s="28" t="s">
        <v>52</v>
      </c>
      <c r="C49" s="14"/>
      <c r="D49" s="2" t="s">
        <v>8</v>
      </c>
      <c r="E49" s="35">
        <f t="shared" si="1"/>
        <v>0</v>
      </c>
      <c r="I49" s="34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</row>
    <row r="50" spans="1:37" ht="15.75" x14ac:dyDescent="0.25">
      <c r="A50" s="27"/>
      <c r="B50" s="28" t="s">
        <v>53</v>
      </c>
      <c r="C50" s="14"/>
      <c r="D50" s="2" t="s">
        <v>8</v>
      </c>
      <c r="E50" s="35">
        <f t="shared" si="1"/>
        <v>0</v>
      </c>
      <c r="I50" s="34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</row>
    <row r="51" spans="1:37" ht="15.75" x14ac:dyDescent="0.25">
      <c r="A51" s="27"/>
      <c r="B51" s="28" t="s">
        <v>54</v>
      </c>
      <c r="C51" s="14"/>
      <c r="D51" s="2" t="s">
        <v>8</v>
      </c>
      <c r="E51" s="35">
        <f t="shared" si="1"/>
        <v>0</v>
      </c>
      <c r="I51" s="34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</row>
    <row r="52" spans="1:37" ht="15.75" x14ac:dyDescent="0.25">
      <c r="A52" s="27"/>
      <c r="B52" s="28" t="s">
        <v>55</v>
      </c>
      <c r="C52" s="14"/>
      <c r="D52" s="2" t="s">
        <v>8</v>
      </c>
      <c r="E52" s="35">
        <f t="shared" si="1"/>
        <v>0</v>
      </c>
      <c r="I52" s="34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</row>
    <row r="53" spans="1:37" ht="15.75" x14ac:dyDescent="0.25">
      <c r="A53" s="27"/>
      <c r="B53" s="28" t="s">
        <v>56</v>
      </c>
      <c r="C53" s="14"/>
      <c r="D53" s="2" t="s">
        <v>8</v>
      </c>
      <c r="E53" s="35">
        <f t="shared" si="1"/>
        <v>0</v>
      </c>
      <c r="I53" s="34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</row>
    <row r="54" spans="1:37" ht="15.75" x14ac:dyDescent="0.25">
      <c r="A54" s="27"/>
      <c r="B54" s="28" t="s">
        <v>57</v>
      </c>
      <c r="C54" s="14"/>
      <c r="D54" s="2" t="s">
        <v>8</v>
      </c>
      <c r="E54" s="35">
        <f t="shared" si="1"/>
        <v>0</v>
      </c>
      <c r="I54" s="34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</row>
    <row r="55" spans="1:37" ht="15.75" x14ac:dyDescent="0.25">
      <c r="A55" s="29"/>
      <c r="B55" s="30" t="s">
        <v>58</v>
      </c>
      <c r="C55" s="15"/>
      <c r="D55" s="3" t="s">
        <v>8</v>
      </c>
      <c r="E55" s="35">
        <f t="shared" si="1"/>
        <v>0</v>
      </c>
      <c r="I55" s="34">
        <f>SUM(E47:E55)</f>
        <v>0</v>
      </c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</row>
    <row r="56" spans="1:37" ht="15.75" x14ac:dyDescent="0.25">
      <c r="A56" s="31"/>
      <c r="B56" s="32"/>
      <c r="C56" s="9"/>
      <c r="D56" s="33"/>
      <c r="E56" s="38"/>
      <c r="I56" s="34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</row>
    <row r="57" spans="1:37" ht="15.75" x14ac:dyDescent="0.25">
      <c r="A57" s="24" t="s">
        <v>59</v>
      </c>
      <c r="B57" s="25" t="s">
        <v>21</v>
      </c>
      <c r="C57" s="13">
        <f>IF(I66=10,5,IF(AND(I66&lt;10,I66&gt;7),4,IF(AND(I66&lt;8,I66&gt;5),3,IF(AND(I66&lt;6,I66&gt;3),2,IF(AND(I66&lt;4,I66&gt;1),1,0)))))</f>
        <v>0</v>
      </c>
      <c r="D57" s="1" t="s">
        <v>8</v>
      </c>
      <c r="E57" s="35">
        <f t="shared" ref="E57:E66" si="2">IF(D57="Nee", 0, 1)</f>
        <v>0</v>
      </c>
      <c r="I57" s="34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</row>
    <row r="58" spans="1:37" ht="15.75" x14ac:dyDescent="0.25">
      <c r="A58" s="27"/>
      <c r="B58" s="28" t="s">
        <v>22</v>
      </c>
      <c r="C58" s="14"/>
      <c r="D58" s="2" t="s">
        <v>8</v>
      </c>
      <c r="E58" s="35">
        <f t="shared" si="2"/>
        <v>0</v>
      </c>
      <c r="I58" s="34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</row>
    <row r="59" spans="1:37" ht="15.75" x14ac:dyDescent="0.25">
      <c r="A59" s="27"/>
      <c r="B59" s="28" t="s">
        <v>60</v>
      </c>
      <c r="C59" s="14"/>
      <c r="D59" s="2" t="s">
        <v>8</v>
      </c>
      <c r="E59" s="35">
        <f t="shared" si="2"/>
        <v>0</v>
      </c>
      <c r="I59" s="34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</row>
    <row r="60" spans="1:37" ht="15.75" x14ac:dyDescent="0.25">
      <c r="A60" s="27"/>
      <c r="B60" s="28" t="s">
        <v>61</v>
      </c>
      <c r="C60" s="14"/>
      <c r="D60" s="2" t="s">
        <v>8</v>
      </c>
      <c r="E60" s="35">
        <f t="shared" si="2"/>
        <v>0</v>
      </c>
      <c r="I60" s="34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</row>
    <row r="61" spans="1:37" ht="15.75" x14ac:dyDescent="0.25">
      <c r="A61" s="27"/>
      <c r="B61" s="28" t="s">
        <v>62</v>
      </c>
      <c r="C61" s="14"/>
      <c r="D61" s="2" t="s">
        <v>8</v>
      </c>
      <c r="E61" s="35">
        <f t="shared" si="2"/>
        <v>0</v>
      </c>
      <c r="I61" s="34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</row>
    <row r="62" spans="1:37" ht="15.75" x14ac:dyDescent="0.25">
      <c r="A62" s="27"/>
      <c r="B62" s="28" t="s">
        <v>63</v>
      </c>
      <c r="C62" s="14"/>
      <c r="D62" s="2" t="s">
        <v>8</v>
      </c>
      <c r="E62" s="35">
        <f t="shared" si="2"/>
        <v>0</v>
      </c>
      <c r="I62" s="34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</row>
    <row r="63" spans="1:37" ht="15.75" x14ac:dyDescent="0.25">
      <c r="A63" s="27"/>
      <c r="B63" s="28" t="s">
        <v>64</v>
      </c>
      <c r="C63" s="14"/>
      <c r="D63" s="2" t="s">
        <v>8</v>
      </c>
      <c r="E63" s="35">
        <f t="shared" si="2"/>
        <v>0</v>
      </c>
      <c r="I63" s="34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</row>
    <row r="64" spans="1:37" ht="15.75" x14ac:dyDescent="0.25">
      <c r="A64" s="27"/>
      <c r="B64" s="28" t="s">
        <v>65</v>
      </c>
      <c r="C64" s="14"/>
      <c r="D64" s="2" t="s">
        <v>8</v>
      </c>
      <c r="E64" s="35">
        <f t="shared" si="2"/>
        <v>0</v>
      </c>
      <c r="I64" s="34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</row>
    <row r="65" spans="1:37" ht="15.75" x14ac:dyDescent="0.25">
      <c r="A65" s="27"/>
      <c r="B65" s="28" t="s">
        <v>66</v>
      </c>
      <c r="C65" s="14"/>
      <c r="D65" s="2" t="s">
        <v>8</v>
      </c>
      <c r="E65" s="35">
        <f t="shared" si="2"/>
        <v>0</v>
      </c>
      <c r="I65" s="34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</row>
    <row r="66" spans="1:37" ht="15.75" x14ac:dyDescent="0.25">
      <c r="A66" s="29"/>
      <c r="B66" s="30" t="s">
        <v>67</v>
      </c>
      <c r="C66" s="15"/>
      <c r="D66" s="3" t="s">
        <v>8</v>
      </c>
      <c r="E66" s="35">
        <f t="shared" si="2"/>
        <v>0</v>
      </c>
      <c r="I66" s="34">
        <f>SUM(E57:E66)</f>
        <v>0</v>
      </c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</row>
    <row r="67" spans="1:37" ht="15.75" x14ac:dyDescent="0.25">
      <c r="A67" s="31"/>
      <c r="B67" s="32"/>
      <c r="C67" s="9"/>
      <c r="D67" s="33"/>
      <c r="E67" s="38"/>
      <c r="I67" s="34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</row>
    <row r="68" spans="1:37" ht="15.75" x14ac:dyDescent="0.25">
      <c r="A68" s="24" t="s">
        <v>73</v>
      </c>
      <c r="B68" s="25" t="s">
        <v>21</v>
      </c>
      <c r="C68" s="13">
        <f>IF(I72=8,5,IF(I72=7,4,IF(I72=6,3,IF(I72=5,2,IF(I72=4,1,0)))))</f>
        <v>0</v>
      </c>
      <c r="D68" s="1" t="s">
        <v>8</v>
      </c>
      <c r="E68" s="35">
        <f>IF(D68="Nee", 0, 1)</f>
        <v>0</v>
      </c>
      <c r="I68" s="34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</row>
    <row r="69" spans="1:37" ht="15.75" x14ac:dyDescent="0.25">
      <c r="A69" s="27"/>
      <c r="B69" s="28" t="s">
        <v>22</v>
      </c>
      <c r="C69" s="14"/>
      <c r="D69" s="2" t="s">
        <v>8</v>
      </c>
      <c r="E69" s="35">
        <f>IF(D69="Nee", 0, 1)</f>
        <v>0</v>
      </c>
      <c r="I69" s="34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</row>
    <row r="70" spans="1:37" x14ac:dyDescent="0.2">
      <c r="A70" s="27"/>
      <c r="B70" s="28" t="s">
        <v>68</v>
      </c>
      <c r="C70" s="14"/>
      <c r="D70" s="2" t="s">
        <v>69</v>
      </c>
      <c r="E70" s="17" t="s">
        <v>69</v>
      </c>
      <c r="F70" s="19" t="s">
        <v>6</v>
      </c>
      <c r="G70" s="19" t="s">
        <v>50</v>
      </c>
      <c r="H70" s="19" t="s">
        <v>7</v>
      </c>
      <c r="I70" s="34" t="s">
        <v>70</v>
      </c>
      <c r="J70" s="19">
        <f>IF(D70="Niet gemaakt",0,IF(D70="Onvoldoende",1,IF(D70="Matig",2,IF(D70="Voldoende",3,4))))</f>
        <v>0</v>
      </c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</row>
    <row r="71" spans="1:37" ht="15.75" x14ac:dyDescent="0.25">
      <c r="A71" s="27"/>
      <c r="B71" s="28" t="s">
        <v>71</v>
      </c>
      <c r="C71" s="14"/>
      <c r="D71" s="2" t="s">
        <v>8</v>
      </c>
      <c r="E71" s="35">
        <f>IF(D71="Nee", 0, 1)</f>
        <v>0</v>
      </c>
      <c r="I71" s="34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</row>
    <row r="72" spans="1:37" ht="15.75" x14ac:dyDescent="0.25">
      <c r="A72" s="29"/>
      <c r="B72" s="30" t="s">
        <v>72</v>
      </c>
      <c r="C72" s="15"/>
      <c r="D72" s="3" t="s">
        <v>8</v>
      </c>
      <c r="E72" s="35">
        <f>IF(D72="Nee", 0, 1)</f>
        <v>0</v>
      </c>
      <c r="I72" s="34">
        <f>SUM(E68:E69,J70,E71:E72)</f>
        <v>0</v>
      </c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</row>
    <row r="73" spans="1:37" ht="15.75" x14ac:dyDescent="0.25">
      <c r="A73" s="31"/>
      <c r="B73" s="32"/>
      <c r="C73" s="9"/>
      <c r="D73" s="33"/>
      <c r="E73" s="38"/>
      <c r="I73" s="34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</row>
    <row r="74" spans="1:37" x14ac:dyDescent="0.2">
      <c r="A74" s="39"/>
      <c r="B74" s="40" t="s">
        <v>11</v>
      </c>
      <c r="C74" s="41">
        <f>SUM(C68,C57,C47,C37,C25,C13,C6)</f>
        <v>0</v>
      </c>
      <c r="D74" s="42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</row>
    <row r="75" spans="1:37" ht="15.75" x14ac:dyDescent="0.25">
      <c r="A75" s="43"/>
      <c r="B75" s="44" t="s">
        <v>12</v>
      </c>
      <c r="C75" s="45">
        <f>SUM(((9/I75)*C74)+1)</f>
        <v>1</v>
      </c>
      <c r="D75" s="46"/>
      <c r="I75" s="19">
        <v>32</v>
      </c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</row>
    <row r="76" spans="1:37" x14ac:dyDescent="0.2">
      <c r="A76" s="16"/>
      <c r="B76" s="17"/>
      <c r="C76" s="16"/>
      <c r="D76" s="18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</row>
    <row r="77" spans="1:37" x14ac:dyDescent="0.2">
      <c r="A77" s="16"/>
      <c r="B77" s="17"/>
      <c r="C77" s="16"/>
      <c r="D77" s="18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</row>
    <row r="78" spans="1:37" x14ac:dyDescent="0.2">
      <c r="A78" s="16"/>
      <c r="B78" s="17"/>
      <c r="C78" s="16"/>
      <c r="D78" s="18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</row>
    <row r="79" spans="1:37" x14ac:dyDescent="0.2">
      <c r="A79" s="16"/>
      <c r="B79" s="17"/>
      <c r="C79" s="16"/>
      <c r="D79" s="18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</row>
    <row r="80" spans="1:37" x14ac:dyDescent="0.2">
      <c r="A80" s="16"/>
      <c r="B80" s="17"/>
      <c r="C80" s="16"/>
      <c r="D80" s="18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</row>
    <row r="81" spans="1:37" x14ac:dyDescent="0.2">
      <c r="A81" s="16"/>
      <c r="B81" s="17"/>
      <c r="C81" s="16"/>
      <c r="D81" s="18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</row>
    <row r="82" spans="1:37" x14ac:dyDescent="0.2">
      <c r="A82" s="16"/>
      <c r="B82" s="17"/>
      <c r="C82" s="16"/>
      <c r="D82" s="18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</row>
    <row r="83" spans="1:37" x14ac:dyDescent="0.2">
      <c r="AE83" s="17"/>
      <c r="AF83" s="17"/>
      <c r="AG83" s="17"/>
      <c r="AH83" s="17"/>
      <c r="AI83" s="17"/>
      <c r="AJ83" s="17"/>
      <c r="AK83" s="17"/>
    </row>
  </sheetData>
  <sheetProtection algorithmName="SHA-512" hashValue="oZhpPvOp65zgbSEnMSQUB+6oszQNonqCPTMUm9i/clCLqGuhviqY25Beb2HJISeOnTA401cBCpgpp+YlKgRUTA==" saltValue="57e9DrOFaIDIvUdbB2nchw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C40:C44 C6:C38 B6:B73 A6:A38 C50:C54 C46:C48 A40:A73" name="Bereik1"/>
  </protectedRanges>
  <mergeCells count="19">
    <mergeCell ref="A57:A66"/>
    <mergeCell ref="C57:C66"/>
    <mergeCell ref="A68:A72"/>
    <mergeCell ref="C68:C72"/>
    <mergeCell ref="C74:D74"/>
    <mergeCell ref="C75:D75"/>
    <mergeCell ref="A25:A35"/>
    <mergeCell ref="C25:C35"/>
    <mergeCell ref="A37:A45"/>
    <mergeCell ref="C37:C45"/>
    <mergeCell ref="A47:A55"/>
    <mergeCell ref="C47:C55"/>
    <mergeCell ref="A2:D2"/>
    <mergeCell ref="A4:B4"/>
    <mergeCell ref="A6:A11"/>
    <mergeCell ref="C6:C11"/>
    <mergeCell ref="I6:I11"/>
    <mergeCell ref="A13:A23"/>
    <mergeCell ref="C13:C23"/>
  </mergeCells>
  <dataValidations count="8">
    <dataValidation type="list" allowBlank="1" showInputMessage="1" showErrorMessage="1" sqref="D6:D11">
      <formula1>$G$6:$G$7</formula1>
    </dataValidation>
    <dataValidation type="list" allowBlank="1" showInputMessage="1" showErrorMessage="1" sqref="D13:D23 D25:D26 D29:D30 D32:D34 D37:D44 D47:D66 D68:D69 D71:D72">
      <formula1>$E$13:$F$13</formula1>
    </dataValidation>
    <dataValidation type="list" allowBlank="1" showInputMessage="1" showErrorMessage="1" sqref="D27">
      <formula1>$E$27:$H$27</formula1>
    </dataValidation>
    <dataValidation type="list" allowBlank="1" showInputMessage="1" showErrorMessage="1" sqref="D28">
      <formula1>$E$28:$H$28</formula1>
    </dataValidation>
    <dataValidation type="list" allowBlank="1" showInputMessage="1" showErrorMessage="1" sqref="D31">
      <formula1>$E$31:$L$31</formula1>
    </dataValidation>
    <dataValidation type="list" allowBlank="1" showInputMessage="1" showErrorMessage="1" sqref="D35">
      <formula1>$E$35:$J$35</formula1>
    </dataValidation>
    <dataValidation type="list" allowBlank="1" showInputMessage="1" showErrorMessage="1" sqref="D45">
      <formula1>$E$45:$G$45</formula1>
    </dataValidation>
    <dataValidation type="list" allowBlank="1" showInputMessage="1" showErrorMessage="1" sqref="D70">
      <formula1>$E$70:$I$70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3"/>
  <sheetViews>
    <sheetView workbookViewId="0">
      <selection sqref="A1:XFD1048576"/>
    </sheetView>
  </sheetViews>
  <sheetFormatPr defaultRowHeight="15" x14ac:dyDescent="0.2"/>
  <cols>
    <col min="1" max="1" width="9.140625" style="47"/>
    <col min="2" max="2" width="99.5703125" style="19" bestFit="1" customWidth="1"/>
    <col min="3" max="3" width="5.42578125" style="47" customWidth="1"/>
    <col min="4" max="4" width="15.5703125" style="48" bestFit="1" customWidth="1"/>
    <col min="5" max="5" width="9.140625" style="19" hidden="1" customWidth="1"/>
    <col min="6" max="6" width="10.5703125" style="19" hidden="1" customWidth="1"/>
    <col min="7" max="12" width="9.140625" style="19" hidden="1" customWidth="1"/>
    <col min="13" max="13" width="0" style="19" hidden="1" customWidth="1"/>
    <col min="14" max="16384" width="9.140625" style="19"/>
  </cols>
  <sheetData>
    <row r="1" spans="1:37" x14ac:dyDescent="0.2">
      <c r="A1" s="16"/>
      <c r="B1" s="17"/>
      <c r="C1" s="16"/>
      <c r="D1" s="18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</row>
    <row r="2" spans="1:37" ht="15.75" x14ac:dyDescent="0.2">
      <c r="A2" s="20" t="s">
        <v>74</v>
      </c>
      <c r="B2" s="20"/>
      <c r="C2" s="20"/>
      <c r="D2" s="20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</row>
    <row r="3" spans="1:37" ht="15.75" x14ac:dyDescent="0.2">
      <c r="A3" s="21"/>
      <c r="B3" s="21"/>
      <c r="C3" s="21"/>
      <c r="D3" s="21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</row>
    <row r="4" spans="1:37" ht="30" customHeight="1" x14ac:dyDescent="0.2">
      <c r="A4" s="11" t="s">
        <v>13</v>
      </c>
      <c r="B4" s="12"/>
      <c r="C4" s="16"/>
      <c r="D4" s="4" t="s">
        <v>14</v>
      </c>
      <c r="E4" s="22"/>
      <c r="F4" s="22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5" spans="1:37" x14ac:dyDescent="0.2">
      <c r="A5" s="16"/>
      <c r="B5" s="23"/>
      <c r="C5" s="16"/>
      <c r="D5" s="18"/>
      <c r="E5" s="17">
        <f>COUNTIF(D6:D11, "Voldoende")</f>
        <v>0</v>
      </c>
      <c r="F5" s="17">
        <f>COUNTIF(D6:D11, "Onvoldoende")</f>
        <v>6</v>
      </c>
      <c r="G5" s="17"/>
      <c r="H5" s="17"/>
      <c r="I5" s="17" t="s">
        <v>10</v>
      </c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</row>
    <row r="6" spans="1:37" x14ac:dyDescent="0.2">
      <c r="A6" s="24" t="s">
        <v>0</v>
      </c>
      <c r="B6" s="25" t="s">
        <v>1</v>
      </c>
      <c r="C6" s="13">
        <f>IF(E5&gt;5, 2, IF(AND(E5&gt;2,E5&lt;6), 1, 0))</f>
        <v>0</v>
      </c>
      <c r="D6" s="1" t="s">
        <v>6</v>
      </c>
      <c r="G6" s="19" t="s">
        <v>7</v>
      </c>
      <c r="I6" s="26">
        <v>2</v>
      </c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</row>
    <row r="7" spans="1:37" x14ac:dyDescent="0.2">
      <c r="A7" s="27"/>
      <c r="B7" s="28" t="s">
        <v>2</v>
      </c>
      <c r="C7" s="14"/>
      <c r="D7" s="2" t="s">
        <v>6</v>
      </c>
      <c r="G7" s="19" t="s">
        <v>6</v>
      </c>
      <c r="I7" s="26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</row>
    <row r="8" spans="1:37" x14ac:dyDescent="0.2">
      <c r="A8" s="27"/>
      <c r="B8" s="28" t="s">
        <v>19</v>
      </c>
      <c r="C8" s="14"/>
      <c r="D8" s="2" t="s">
        <v>6</v>
      </c>
      <c r="G8" s="19">
        <v>0</v>
      </c>
      <c r="I8" s="26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</row>
    <row r="9" spans="1:37" x14ac:dyDescent="0.2">
      <c r="A9" s="27"/>
      <c r="B9" s="28" t="s">
        <v>3</v>
      </c>
      <c r="C9" s="14"/>
      <c r="D9" s="2" t="s">
        <v>6</v>
      </c>
      <c r="G9" s="19">
        <v>1</v>
      </c>
      <c r="I9" s="26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</row>
    <row r="10" spans="1:37" x14ac:dyDescent="0.2">
      <c r="A10" s="27"/>
      <c r="B10" s="28" t="s">
        <v>5</v>
      </c>
      <c r="C10" s="14"/>
      <c r="D10" s="2" t="s">
        <v>6</v>
      </c>
      <c r="G10" s="19">
        <v>2</v>
      </c>
      <c r="I10" s="26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</row>
    <row r="11" spans="1:37" x14ac:dyDescent="0.2">
      <c r="A11" s="29"/>
      <c r="B11" s="30" t="s">
        <v>4</v>
      </c>
      <c r="C11" s="15"/>
      <c r="D11" s="3" t="s">
        <v>6</v>
      </c>
      <c r="G11" s="19">
        <v>3</v>
      </c>
      <c r="I11" s="26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</row>
    <row r="12" spans="1:37" x14ac:dyDescent="0.2">
      <c r="A12" s="31"/>
      <c r="B12" s="32"/>
      <c r="C12" s="9"/>
      <c r="D12" s="33"/>
      <c r="I12" s="34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</row>
    <row r="13" spans="1:37" x14ac:dyDescent="0.2">
      <c r="A13" s="24" t="s">
        <v>20</v>
      </c>
      <c r="B13" s="25" t="s">
        <v>21</v>
      </c>
      <c r="C13" s="13">
        <f>IF(E14=11, 5, IF(AND(E14&lt;11,E14&gt;8), 4, IF(AND(E14&lt;9, E14&gt;6), 3, IF(AND(E14&lt;7,E14&gt;4), 2, IF(AND(E14&lt;5, E14&gt;2), 1, 0)))))</f>
        <v>0</v>
      </c>
      <c r="D13" s="1" t="s">
        <v>8</v>
      </c>
      <c r="E13" s="19" t="s">
        <v>8</v>
      </c>
      <c r="F13" s="19" t="s">
        <v>9</v>
      </c>
      <c r="I13" s="34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</row>
    <row r="14" spans="1:37" x14ac:dyDescent="0.2">
      <c r="A14" s="27"/>
      <c r="B14" s="28" t="s">
        <v>22</v>
      </c>
      <c r="C14" s="14"/>
      <c r="D14" s="2" t="s">
        <v>8</v>
      </c>
      <c r="E14" s="17">
        <f>COUNTIF(D13:D23, "Ja")</f>
        <v>0</v>
      </c>
      <c r="I14" s="34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</row>
    <row r="15" spans="1:37" x14ac:dyDescent="0.2">
      <c r="A15" s="27"/>
      <c r="B15" s="28" t="s">
        <v>23</v>
      </c>
      <c r="C15" s="14"/>
      <c r="D15" s="2" t="s">
        <v>8</v>
      </c>
      <c r="I15" s="34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</row>
    <row r="16" spans="1:37" x14ac:dyDescent="0.2">
      <c r="A16" s="27"/>
      <c r="B16" s="28" t="s">
        <v>24</v>
      </c>
      <c r="C16" s="14"/>
      <c r="D16" s="2" t="s">
        <v>8</v>
      </c>
      <c r="I16" s="34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</row>
    <row r="17" spans="1:37" x14ac:dyDescent="0.2">
      <c r="A17" s="27"/>
      <c r="B17" s="28" t="s">
        <v>25</v>
      </c>
      <c r="C17" s="14"/>
      <c r="D17" s="2" t="s">
        <v>8</v>
      </c>
      <c r="I17" s="34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</row>
    <row r="18" spans="1:37" x14ac:dyDescent="0.2">
      <c r="A18" s="27"/>
      <c r="B18" s="28" t="s">
        <v>27</v>
      </c>
      <c r="C18" s="14"/>
      <c r="D18" s="2" t="s">
        <v>8</v>
      </c>
      <c r="I18" s="34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</row>
    <row r="19" spans="1:37" x14ac:dyDescent="0.2">
      <c r="A19" s="27"/>
      <c r="B19" s="28" t="s">
        <v>26</v>
      </c>
      <c r="C19" s="14"/>
      <c r="D19" s="2" t="s">
        <v>8</v>
      </c>
      <c r="I19" s="34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</row>
    <row r="20" spans="1:37" x14ac:dyDescent="0.2">
      <c r="A20" s="27"/>
      <c r="B20" s="28" t="s">
        <v>28</v>
      </c>
      <c r="C20" s="14"/>
      <c r="D20" s="2" t="s">
        <v>8</v>
      </c>
      <c r="I20" s="34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</row>
    <row r="21" spans="1:37" x14ac:dyDescent="0.2">
      <c r="A21" s="27"/>
      <c r="B21" s="28" t="s">
        <v>29</v>
      </c>
      <c r="C21" s="14"/>
      <c r="D21" s="2" t="s">
        <v>8</v>
      </c>
      <c r="I21" s="34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</row>
    <row r="22" spans="1:37" x14ac:dyDescent="0.2">
      <c r="A22" s="27"/>
      <c r="B22" s="28" t="s">
        <v>30</v>
      </c>
      <c r="C22" s="14"/>
      <c r="D22" s="2" t="s">
        <v>8</v>
      </c>
      <c r="I22" s="34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</row>
    <row r="23" spans="1:37" x14ac:dyDescent="0.2">
      <c r="A23" s="29"/>
      <c r="B23" s="30" t="s">
        <v>31</v>
      </c>
      <c r="C23" s="15"/>
      <c r="D23" s="3" t="s">
        <v>8</v>
      </c>
      <c r="I23" s="34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</row>
    <row r="24" spans="1:37" x14ac:dyDescent="0.2">
      <c r="A24" s="31"/>
      <c r="B24" s="32"/>
      <c r="C24" s="9"/>
      <c r="D24" s="33"/>
      <c r="I24" s="34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</row>
    <row r="25" spans="1:37" ht="15.75" x14ac:dyDescent="0.25">
      <c r="A25" s="24" t="s">
        <v>32</v>
      </c>
      <c r="B25" s="25" t="s">
        <v>21</v>
      </c>
      <c r="C25" s="13">
        <f>IF(M35=21,5,IF(AND(M35&lt;21,M35&gt;16),4,IF(AND(M35&lt;17,M35&gt;12),3,IF(AND(M35&lt;13,M35&gt;8),2,IF(AND(M35&lt;9,M35&gt;4),1,0)))))</f>
        <v>0</v>
      </c>
      <c r="D25" s="1" t="s">
        <v>8</v>
      </c>
      <c r="E25" s="35">
        <f>IF(D25="Nee", 0, 1)</f>
        <v>0</v>
      </c>
      <c r="I25" s="34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</row>
    <row r="26" spans="1:37" ht="15.75" x14ac:dyDescent="0.25">
      <c r="A26" s="27"/>
      <c r="B26" s="28" t="s">
        <v>22</v>
      </c>
      <c r="C26" s="14"/>
      <c r="D26" s="2" t="s">
        <v>8</v>
      </c>
      <c r="E26" s="35">
        <f>IF(D26="Nee", 0, 1)</f>
        <v>0</v>
      </c>
      <c r="I26" s="34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</row>
    <row r="27" spans="1:37" x14ac:dyDescent="0.2">
      <c r="A27" s="27"/>
      <c r="B27" s="28" t="s">
        <v>33</v>
      </c>
      <c r="C27" s="14"/>
      <c r="D27" s="2">
        <v>0</v>
      </c>
      <c r="E27" s="19">
        <v>0</v>
      </c>
      <c r="F27" s="19">
        <v>1</v>
      </c>
      <c r="G27" s="19">
        <v>2</v>
      </c>
      <c r="H27" s="19">
        <v>3</v>
      </c>
      <c r="I27" s="36">
        <f>SUM(D27:D28)</f>
        <v>0</v>
      </c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</row>
    <row r="28" spans="1:37" ht="15.75" x14ac:dyDescent="0.25">
      <c r="A28" s="27"/>
      <c r="B28" s="28" t="s">
        <v>34</v>
      </c>
      <c r="C28" s="14"/>
      <c r="D28" s="2">
        <v>0</v>
      </c>
      <c r="E28" s="19">
        <v>0</v>
      </c>
      <c r="F28" s="19">
        <v>1</v>
      </c>
      <c r="G28" s="19">
        <v>2</v>
      </c>
      <c r="H28" s="19">
        <v>3</v>
      </c>
      <c r="J28" s="37">
        <f>IF(I27=6, 3, IF(AND(I27&lt;6,I27&gt;3, 2), 2, IF(AND(I27&gt;1,I27&lt;4), 1, 0)))</f>
        <v>0</v>
      </c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</row>
    <row r="29" spans="1:37" ht="15.75" x14ac:dyDescent="0.25">
      <c r="A29" s="27"/>
      <c r="B29" s="28" t="s">
        <v>35</v>
      </c>
      <c r="C29" s="14"/>
      <c r="D29" s="2" t="s">
        <v>8</v>
      </c>
      <c r="E29" s="35">
        <f>IF(D29="Nee", 0, 1)</f>
        <v>0</v>
      </c>
      <c r="I29" s="34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</row>
    <row r="30" spans="1:37" ht="15.75" x14ac:dyDescent="0.25">
      <c r="A30" s="27"/>
      <c r="B30" s="28" t="s">
        <v>36</v>
      </c>
      <c r="C30" s="14"/>
      <c r="D30" s="2" t="s">
        <v>8</v>
      </c>
      <c r="E30" s="35">
        <f>IF(D30="Nee", 0, 1)</f>
        <v>0</v>
      </c>
      <c r="I30" s="34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</row>
    <row r="31" spans="1:37" ht="15.75" x14ac:dyDescent="0.25">
      <c r="A31" s="27"/>
      <c r="B31" s="28" t="s">
        <v>37</v>
      </c>
      <c r="C31" s="14"/>
      <c r="D31" s="2">
        <v>0</v>
      </c>
      <c r="E31" s="19">
        <v>0</v>
      </c>
      <c r="F31" s="19">
        <v>1</v>
      </c>
      <c r="G31" s="19">
        <v>2</v>
      </c>
      <c r="H31" s="19">
        <v>3</v>
      </c>
      <c r="I31" s="34">
        <v>4</v>
      </c>
      <c r="J31" s="19">
        <v>5</v>
      </c>
      <c r="K31" s="19">
        <v>6</v>
      </c>
      <c r="L31" s="19">
        <v>7</v>
      </c>
      <c r="M31" s="35">
        <f>IF(D31=7, 3, IF(AND(D31&lt;7,D31&gt;4),2,IF(AND(D31&lt;5,D31&gt;2),1,0)))</f>
        <v>0</v>
      </c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</row>
    <row r="32" spans="1:37" ht="15.75" x14ac:dyDescent="0.25">
      <c r="A32" s="27"/>
      <c r="B32" s="28" t="s">
        <v>38</v>
      </c>
      <c r="C32" s="14"/>
      <c r="D32" s="2" t="s">
        <v>8</v>
      </c>
      <c r="E32" s="35">
        <f>IF(D32="Nee", 0, 1)</f>
        <v>0</v>
      </c>
      <c r="I32" s="34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</row>
    <row r="33" spans="1:37" ht="15.75" x14ac:dyDescent="0.25">
      <c r="A33" s="27"/>
      <c r="B33" s="28" t="s">
        <v>39</v>
      </c>
      <c r="C33" s="14"/>
      <c r="D33" s="2" t="s">
        <v>8</v>
      </c>
      <c r="E33" s="35">
        <f>IF(D33="Nee", 0, 1)</f>
        <v>0</v>
      </c>
      <c r="I33" s="34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</row>
    <row r="34" spans="1:37" ht="15.75" x14ac:dyDescent="0.25">
      <c r="A34" s="27"/>
      <c r="B34" s="28" t="s">
        <v>40</v>
      </c>
      <c r="C34" s="14"/>
      <c r="D34" s="2" t="s">
        <v>8</v>
      </c>
      <c r="E34" s="35">
        <f>IF(D34="Nee", 0, 1)</f>
        <v>0</v>
      </c>
      <c r="I34" s="34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</row>
    <row r="35" spans="1:37" ht="15.75" x14ac:dyDescent="0.25">
      <c r="A35" s="29"/>
      <c r="B35" s="30" t="s">
        <v>41</v>
      </c>
      <c r="C35" s="15"/>
      <c r="D35" s="3">
        <v>0</v>
      </c>
      <c r="E35" s="19">
        <v>0</v>
      </c>
      <c r="F35" s="19">
        <v>1</v>
      </c>
      <c r="G35" s="19">
        <v>2</v>
      </c>
      <c r="H35" s="19">
        <v>3</v>
      </c>
      <c r="I35" s="34">
        <v>4</v>
      </c>
      <c r="J35" s="19">
        <v>5</v>
      </c>
      <c r="K35" s="35">
        <f>IF(D35=5,2,IF(AND(D35&lt;5,D35&gt;2),1,0))</f>
        <v>0</v>
      </c>
      <c r="M35" s="17">
        <f>SUM(E25+E26+I27+J28+E29+E30+M31+E32+E33+E34+K35)</f>
        <v>0</v>
      </c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</row>
    <row r="36" spans="1:37" x14ac:dyDescent="0.2">
      <c r="A36" s="31"/>
      <c r="B36" s="32"/>
      <c r="C36" s="9"/>
      <c r="D36" s="33"/>
      <c r="I36" s="34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</row>
    <row r="37" spans="1:37" ht="15.75" x14ac:dyDescent="0.25">
      <c r="A37" s="24" t="s">
        <v>42</v>
      </c>
      <c r="B37" s="25" t="s">
        <v>21</v>
      </c>
      <c r="C37" s="13">
        <f>IF(I45=10,5,IF(AND(I45&lt;10,I45&gt;7),4,IF(AND(I45&lt;8,I45&gt;5),3,IF(AND(I45&lt;6,I45&gt;3),2,IF(AND(I45&lt;4,I45&gt;1),1,0)))))</f>
        <v>0</v>
      </c>
      <c r="D37" s="1" t="s">
        <v>8</v>
      </c>
      <c r="E37" s="35">
        <f t="shared" ref="E37:E44" si="0">IF(D37="Nee", 0, 1)</f>
        <v>0</v>
      </c>
      <c r="I37" s="34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</row>
    <row r="38" spans="1:37" ht="15.75" x14ac:dyDescent="0.25">
      <c r="A38" s="27"/>
      <c r="B38" s="28" t="s">
        <v>22</v>
      </c>
      <c r="C38" s="14"/>
      <c r="D38" s="2" t="s">
        <v>8</v>
      </c>
      <c r="E38" s="35">
        <f t="shared" si="0"/>
        <v>0</v>
      </c>
      <c r="I38" s="34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</row>
    <row r="39" spans="1:37" ht="15.75" customHeight="1" x14ac:dyDescent="0.25">
      <c r="A39" s="27"/>
      <c r="B39" s="28" t="s">
        <v>43</v>
      </c>
      <c r="C39" s="14"/>
      <c r="D39" s="2" t="s">
        <v>8</v>
      </c>
      <c r="E39" s="35">
        <f t="shared" si="0"/>
        <v>0</v>
      </c>
      <c r="I39" s="34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</row>
    <row r="40" spans="1:37" ht="15.75" x14ac:dyDescent="0.25">
      <c r="A40" s="27"/>
      <c r="B40" s="28" t="s">
        <v>44</v>
      </c>
      <c r="C40" s="14"/>
      <c r="D40" s="2" t="s">
        <v>8</v>
      </c>
      <c r="E40" s="35">
        <f t="shared" si="0"/>
        <v>0</v>
      </c>
      <c r="I40" s="34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</row>
    <row r="41" spans="1:37" ht="15.75" x14ac:dyDescent="0.25">
      <c r="A41" s="27"/>
      <c r="B41" s="28" t="s">
        <v>45</v>
      </c>
      <c r="C41" s="14"/>
      <c r="D41" s="2" t="s">
        <v>8</v>
      </c>
      <c r="E41" s="35">
        <f t="shared" si="0"/>
        <v>0</v>
      </c>
      <c r="I41" s="34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</row>
    <row r="42" spans="1:37" ht="15.75" x14ac:dyDescent="0.25">
      <c r="A42" s="27"/>
      <c r="B42" s="28" t="s">
        <v>46</v>
      </c>
      <c r="C42" s="14"/>
      <c r="D42" s="2" t="s">
        <v>8</v>
      </c>
      <c r="E42" s="35">
        <f t="shared" si="0"/>
        <v>0</v>
      </c>
      <c r="I42" s="34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</row>
    <row r="43" spans="1:37" ht="15.75" x14ac:dyDescent="0.25">
      <c r="A43" s="27"/>
      <c r="B43" s="28" t="s">
        <v>47</v>
      </c>
      <c r="C43" s="14"/>
      <c r="D43" s="2" t="s">
        <v>8</v>
      </c>
      <c r="E43" s="35">
        <f t="shared" si="0"/>
        <v>0</v>
      </c>
      <c r="I43" s="34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</row>
    <row r="44" spans="1:37" ht="15.75" x14ac:dyDescent="0.25">
      <c r="A44" s="27"/>
      <c r="B44" s="28" t="s">
        <v>48</v>
      </c>
      <c r="C44" s="14"/>
      <c r="D44" s="2" t="s">
        <v>8</v>
      </c>
      <c r="E44" s="35">
        <f t="shared" si="0"/>
        <v>0</v>
      </c>
      <c r="I44" s="34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</row>
    <row r="45" spans="1:37" x14ac:dyDescent="0.2">
      <c r="A45" s="29"/>
      <c r="B45" s="30" t="s">
        <v>49</v>
      </c>
      <c r="C45" s="15"/>
      <c r="D45" s="3" t="s">
        <v>6</v>
      </c>
      <c r="E45" s="19" t="s">
        <v>6</v>
      </c>
      <c r="F45" s="19" t="s">
        <v>50</v>
      </c>
      <c r="G45" s="19" t="s">
        <v>7</v>
      </c>
      <c r="H45" s="34">
        <f>IF(D45="Onvoldoende", 0, IF(D45="Matig",1,2))</f>
        <v>0</v>
      </c>
      <c r="I45" s="19">
        <f>SUM(E37:E43,E44,H45)</f>
        <v>0</v>
      </c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</row>
    <row r="46" spans="1:37" x14ac:dyDescent="0.2">
      <c r="A46" s="31"/>
      <c r="B46" s="32"/>
      <c r="C46" s="9"/>
      <c r="D46" s="33"/>
      <c r="I46" s="34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</row>
    <row r="47" spans="1:37" ht="15.75" x14ac:dyDescent="0.25">
      <c r="A47" s="24" t="s">
        <v>51</v>
      </c>
      <c r="B47" s="25" t="s">
        <v>21</v>
      </c>
      <c r="C47" s="13">
        <f>IF(I55=9,5,IF(AND(I55&lt;9,I55&gt;6),4,IF(AND(I55&lt;7,I55&gt;4),3,IF(AND(I55&lt;5,I55&gt;2),2,IF(AND(I55&lt;3,I55&gt;0),1,0)))))</f>
        <v>0</v>
      </c>
      <c r="D47" s="1" t="s">
        <v>8</v>
      </c>
      <c r="E47" s="35">
        <f t="shared" ref="E47:E55" si="1">IF(D47="Nee", 0, 1)</f>
        <v>0</v>
      </c>
      <c r="I47" s="34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</row>
    <row r="48" spans="1:37" ht="15.75" x14ac:dyDescent="0.25">
      <c r="A48" s="27"/>
      <c r="B48" s="28" t="s">
        <v>22</v>
      </c>
      <c r="C48" s="14"/>
      <c r="D48" s="2" t="s">
        <v>8</v>
      </c>
      <c r="E48" s="35">
        <f t="shared" si="1"/>
        <v>0</v>
      </c>
      <c r="I48" s="34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</row>
    <row r="49" spans="1:37" ht="15.75" x14ac:dyDescent="0.25">
      <c r="A49" s="27"/>
      <c r="B49" s="28" t="s">
        <v>52</v>
      </c>
      <c r="C49" s="14"/>
      <c r="D49" s="2" t="s">
        <v>8</v>
      </c>
      <c r="E49" s="35">
        <f t="shared" si="1"/>
        <v>0</v>
      </c>
      <c r="I49" s="34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</row>
    <row r="50" spans="1:37" ht="15.75" x14ac:dyDescent="0.25">
      <c r="A50" s="27"/>
      <c r="B50" s="28" t="s">
        <v>53</v>
      </c>
      <c r="C50" s="14"/>
      <c r="D50" s="2" t="s">
        <v>8</v>
      </c>
      <c r="E50" s="35">
        <f t="shared" si="1"/>
        <v>0</v>
      </c>
      <c r="I50" s="34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</row>
    <row r="51" spans="1:37" ht="15.75" x14ac:dyDescent="0.25">
      <c r="A51" s="27"/>
      <c r="B51" s="28" t="s">
        <v>54</v>
      </c>
      <c r="C51" s="14"/>
      <c r="D51" s="2" t="s">
        <v>8</v>
      </c>
      <c r="E51" s="35">
        <f t="shared" si="1"/>
        <v>0</v>
      </c>
      <c r="I51" s="34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</row>
    <row r="52" spans="1:37" ht="15.75" x14ac:dyDescent="0.25">
      <c r="A52" s="27"/>
      <c r="B52" s="28" t="s">
        <v>55</v>
      </c>
      <c r="C52" s="14"/>
      <c r="D52" s="2" t="s">
        <v>8</v>
      </c>
      <c r="E52" s="35">
        <f t="shared" si="1"/>
        <v>0</v>
      </c>
      <c r="I52" s="34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</row>
    <row r="53" spans="1:37" ht="15.75" x14ac:dyDescent="0.25">
      <c r="A53" s="27"/>
      <c r="B53" s="28" t="s">
        <v>56</v>
      </c>
      <c r="C53" s="14"/>
      <c r="D53" s="2" t="s">
        <v>8</v>
      </c>
      <c r="E53" s="35">
        <f t="shared" si="1"/>
        <v>0</v>
      </c>
      <c r="I53" s="34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</row>
    <row r="54" spans="1:37" ht="15.75" x14ac:dyDescent="0.25">
      <c r="A54" s="27"/>
      <c r="B54" s="28" t="s">
        <v>57</v>
      </c>
      <c r="C54" s="14"/>
      <c r="D54" s="2" t="s">
        <v>8</v>
      </c>
      <c r="E54" s="35">
        <f t="shared" si="1"/>
        <v>0</v>
      </c>
      <c r="I54" s="34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</row>
    <row r="55" spans="1:37" ht="15.75" x14ac:dyDescent="0.25">
      <c r="A55" s="29"/>
      <c r="B55" s="30" t="s">
        <v>58</v>
      </c>
      <c r="C55" s="15"/>
      <c r="D55" s="3" t="s">
        <v>8</v>
      </c>
      <c r="E55" s="35">
        <f t="shared" si="1"/>
        <v>0</v>
      </c>
      <c r="I55" s="34">
        <f>SUM(E47:E55)</f>
        <v>0</v>
      </c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</row>
    <row r="56" spans="1:37" ht="15.75" x14ac:dyDescent="0.25">
      <c r="A56" s="31"/>
      <c r="B56" s="32"/>
      <c r="C56" s="9"/>
      <c r="D56" s="33"/>
      <c r="E56" s="38"/>
      <c r="I56" s="34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</row>
    <row r="57" spans="1:37" ht="15.75" x14ac:dyDescent="0.25">
      <c r="A57" s="24" t="s">
        <v>59</v>
      </c>
      <c r="B57" s="25" t="s">
        <v>21</v>
      </c>
      <c r="C57" s="13">
        <f>IF(I66=10,5,IF(AND(I66&lt;10,I66&gt;7),4,IF(AND(I66&lt;8,I66&gt;5),3,IF(AND(I66&lt;6,I66&gt;3),2,IF(AND(I66&lt;4,I66&gt;1),1,0)))))</f>
        <v>0</v>
      </c>
      <c r="D57" s="1" t="s">
        <v>8</v>
      </c>
      <c r="E57" s="35">
        <f t="shared" ref="E57:E66" si="2">IF(D57="Nee", 0, 1)</f>
        <v>0</v>
      </c>
      <c r="I57" s="34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</row>
    <row r="58" spans="1:37" ht="15.75" x14ac:dyDescent="0.25">
      <c r="A58" s="27"/>
      <c r="B58" s="28" t="s">
        <v>22</v>
      </c>
      <c r="C58" s="14"/>
      <c r="D58" s="2" t="s">
        <v>8</v>
      </c>
      <c r="E58" s="35">
        <f t="shared" si="2"/>
        <v>0</v>
      </c>
      <c r="I58" s="34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</row>
    <row r="59" spans="1:37" ht="15.75" x14ac:dyDescent="0.25">
      <c r="A59" s="27"/>
      <c r="B59" s="28" t="s">
        <v>60</v>
      </c>
      <c r="C59" s="14"/>
      <c r="D59" s="2" t="s">
        <v>8</v>
      </c>
      <c r="E59" s="35">
        <f t="shared" si="2"/>
        <v>0</v>
      </c>
      <c r="I59" s="34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</row>
    <row r="60" spans="1:37" ht="15.75" x14ac:dyDescent="0.25">
      <c r="A60" s="27"/>
      <c r="B60" s="28" t="s">
        <v>61</v>
      </c>
      <c r="C60" s="14"/>
      <c r="D60" s="2" t="s">
        <v>8</v>
      </c>
      <c r="E60" s="35">
        <f t="shared" si="2"/>
        <v>0</v>
      </c>
      <c r="I60" s="34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</row>
    <row r="61" spans="1:37" ht="15.75" x14ac:dyDescent="0.25">
      <c r="A61" s="27"/>
      <c r="B61" s="28" t="s">
        <v>62</v>
      </c>
      <c r="C61" s="14"/>
      <c r="D61" s="2" t="s">
        <v>8</v>
      </c>
      <c r="E61" s="35">
        <f t="shared" si="2"/>
        <v>0</v>
      </c>
      <c r="I61" s="34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</row>
    <row r="62" spans="1:37" ht="15.75" x14ac:dyDescent="0.25">
      <c r="A62" s="27"/>
      <c r="B62" s="28" t="s">
        <v>63</v>
      </c>
      <c r="C62" s="14"/>
      <c r="D62" s="2" t="s">
        <v>8</v>
      </c>
      <c r="E62" s="35">
        <f t="shared" si="2"/>
        <v>0</v>
      </c>
      <c r="I62" s="34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</row>
    <row r="63" spans="1:37" ht="15.75" x14ac:dyDescent="0.25">
      <c r="A63" s="27"/>
      <c r="B63" s="28" t="s">
        <v>64</v>
      </c>
      <c r="C63" s="14"/>
      <c r="D63" s="2" t="s">
        <v>8</v>
      </c>
      <c r="E63" s="35">
        <f t="shared" si="2"/>
        <v>0</v>
      </c>
      <c r="I63" s="34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</row>
    <row r="64" spans="1:37" ht="15.75" x14ac:dyDescent="0.25">
      <c r="A64" s="27"/>
      <c r="B64" s="28" t="s">
        <v>65</v>
      </c>
      <c r="C64" s="14"/>
      <c r="D64" s="2" t="s">
        <v>8</v>
      </c>
      <c r="E64" s="35">
        <f t="shared" si="2"/>
        <v>0</v>
      </c>
      <c r="I64" s="34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</row>
    <row r="65" spans="1:37" ht="15.75" x14ac:dyDescent="0.25">
      <c r="A65" s="27"/>
      <c r="B65" s="28" t="s">
        <v>66</v>
      </c>
      <c r="C65" s="14"/>
      <c r="D65" s="2" t="s">
        <v>8</v>
      </c>
      <c r="E65" s="35">
        <f t="shared" si="2"/>
        <v>0</v>
      </c>
      <c r="I65" s="34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</row>
    <row r="66" spans="1:37" ht="15.75" x14ac:dyDescent="0.25">
      <c r="A66" s="29"/>
      <c r="B66" s="30" t="s">
        <v>67</v>
      </c>
      <c r="C66" s="15"/>
      <c r="D66" s="3" t="s">
        <v>8</v>
      </c>
      <c r="E66" s="35">
        <f t="shared" si="2"/>
        <v>0</v>
      </c>
      <c r="I66" s="34">
        <f>SUM(E57:E66)</f>
        <v>0</v>
      </c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</row>
    <row r="67" spans="1:37" ht="15.75" x14ac:dyDescent="0.25">
      <c r="A67" s="31"/>
      <c r="B67" s="32"/>
      <c r="C67" s="9"/>
      <c r="D67" s="33"/>
      <c r="E67" s="38"/>
      <c r="I67" s="34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</row>
    <row r="68" spans="1:37" ht="15.75" x14ac:dyDescent="0.25">
      <c r="A68" s="24" t="s">
        <v>73</v>
      </c>
      <c r="B68" s="25" t="s">
        <v>21</v>
      </c>
      <c r="C68" s="13">
        <f>IF(I72=8,5,IF(I72=7,4,IF(I72=6,3,IF(I72=5,2,IF(I72=4,1,0)))))</f>
        <v>0</v>
      </c>
      <c r="D68" s="1" t="s">
        <v>8</v>
      </c>
      <c r="E68" s="35">
        <f>IF(D68="Nee", 0, 1)</f>
        <v>0</v>
      </c>
      <c r="I68" s="34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</row>
    <row r="69" spans="1:37" ht="15.75" x14ac:dyDescent="0.25">
      <c r="A69" s="27"/>
      <c r="B69" s="28" t="s">
        <v>22</v>
      </c>
      <c r="C69" s="14"/>
      <c r="D69" s="2" t="s">
        <v>8</v>
      </c>
      <c r="E69" s="35">
        <f>IF(D69="Nee", 0, 1)</f>
        <v>0</v>
      </c>
      <c r="I69" s="34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</row>
    <row r="70" spans="1:37" x14ac:dyDescent="0.2">
      <c r="A70" s="27"/>
      <c r="B70" s="28" t="s">
        <v>68</v>
      </c>
      <c r="C70" s="14"/>
      <c r="D70" s="2" t="s">
        <v>69</v>
      </c>
      <c r="E70" s="17" t="s">
        <v>69</v>
      </c>
      <c r="F70" s="19" t="s">
        <v>6</v>
      </c>
      <c r="G70" s="19" t="s">
        <v>50</v>
      </c>
      <c r="H70" s="19" t="s">
        <v>7</v>
      </c>
      <c r="I70" s="34" t="s">
        <v>70</v>
      </c>
      <c r="J70" s="19">
        <f>IF(D70="Niet gemaakt",0,IF(D70="Onvoldoende",1,IF(D70="Matig",2,IF(D70="Voldoende",3,4))))</f>
        <v>0</v>
      </c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</row>
    <row r="71" spans="1:37" ht="15.75" x14ac:dyDescent="0.25">
      <c r="A71" s="27"/>
      <c r="B71" s="28" t="s">
        <v>71</v>
      </c>
      <c r="C71" s="14"/>
      <c r="D71" s="2" t="s">
        <v>8</v>
      </c>
      <c r="E71" s="35">
        <f>IF(D71="Nee", 0, 1)</f>
        <v>0</v>
      </c>
      <c r="I71" s="34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</row>
    <row r="72" spans="1:37" ht="15.75" x14ac:dyDescent="0.25">
      <c r="A72" s="29"/>
      <c r="B72" s="30" t="s">
        <v>72</v>
      </c>
      <c r="C72" s="15"/>
      <c r="D72" s="3" t="s">
        <v>8</v>
      </c>
      <c r="E72" s="35">
        <f>IF(D72="Nee", 0, 1)</f>
        <v>0</v>
      </c>
      <c r="I72" s="34">
        <f>SUM(E68:E69,J70,E71:E72)</f>
        <v>0</v>
      </c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</row>
    <row r="73" spans="1:37" ht="15.75" x14ac:dyDescent="0.25">
      <c r="A73" s="31"/>
      <c r="B73" s="32"/>
      <c r="C73" s="9"/>
      <c r="D73" s="33"/>
      <c r="E73" s="38"/>
      <c r="I73" s="34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</row>
    <row r="74" spans="1:37" x14ac:dyDescent="0.2">
      <c r="A74" s="39"/>
      <c r="B74" s="40" t="s">
        <v>11</v>
      </c>
      <c r="C74" s="41">
        <f>SUM(C68,C57,C47,C37,C25,C13,C6)</f>
        <v>0</v>
      </c>
      <c r="D74" s="42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</row>
    <row r="75" spans="1:37" ht="15.75" x14ac:dyDescent="0.25">
      <c r="A75" s="43"/>
      <c r="B75" s="44" t="s">
        <v>12</v>
      </c>
      <c r="C75" s="45">
        <f>SUM(((9/I75)*C74)+1)</f>
        <v>1</v>
      </c>
      <c r="D75" s="46"/>
      <c r="I75" s="19">
        <v>32</v>
      </c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</row>
    <row r="76" spans="1:37" x14ac:dyDescent="0.2">
      <c r="A76" s="16"/>
      <c r="B76" s="17"/>
      <c r="C76" s="16"/>
      <c r="D76" s="18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</row>
    <row r="77" spans="1:37" x14ac:dyDescent="0.2">
      <c r="A77" s="16"/>
      <c r="B77" s="17"/>
      <c r="C77" s="16"/>
      <c r="D77" s="18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</row>
    <row r="78" spans="1:37" x14ac:dyDescent="0.2">
      <c r="A78" s="16"/>
      <c r="B78" s="17"/>
      <c r="C78" s="16"/>
      <c r="D78" s="18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</row>
    <row r="79" spans="1:37" x14ac:dyDescent="0.2">
      <c r="A79" s="16"/>
      <c r="B79" s="17"/>
      <c r="C79" s="16"/>
      <c r="D79" s="18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</row>
    <row r="80" spans="1:37" x14ac:dyDescent="0.2">
      <c r="A80" s="16"/>
      <c r="B80" s="17"/>
      <c r="C80" s="16"/>
      <c r="D80" s="18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</row>
    <row r="81" spans="1:37" x14ac:dyDescent="0.2">
      <c r="A81" s="16"/>
      <c r="B81" s="17"/>
      <c r="C81" s="16"/>
      <c r="D81" s="18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</row>
    <row r="82" spans="1:37" x14ac:dyDescent="0.2">
      <c r="A82" s="16"/>
      <c r="B82" s="17"/>
      <c r="C82" s="16"/>
      <c r="D82" s="18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</row>
    <row r="83" spans="1:37" x14ac:dyDescent="0.2">
      <c r="AE83" s="17"/>
      <c r="AF83" s="17"/>
      <c r="AG83" s="17"/>
      <c r="AH83" s="17"/>
      <c r="AI83" s="17"/>
      <c r="AJ83" s="17"/>
      <c r="AK83" s="17"/>
    </row>
  </sheetData>
  <sheetProtection algorithmName="SHA-512" hashValue="BqEoOt+Bf4llcH5S9AjHVa01Bc6G7Gyh3hBJ68r5eHuCR45VShy6qZTJDvo8imLksE3iUoa5c3jA+2XfSireSQ==" saltValue="KhjAijeG1JuhhoApDJYuMA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C40:C44 C6:C38 B6:B73 A6:A38 C50:C54 C46:C48 A40:A73" name="Bereik1"/>
  </protectedRanges>
  <mergeCells count="19">
    <mergeCell ref="A57:A66"/>
    <mergeCell ref="C57:C66"/>
    <mergeCell ref="A68:A72"/>
    <mergeCell ref="C68:C72"/>
    <mergeCell ref="C74:D74"/>
    <mergeCell ref="C75:D75"/>
    <mergeCell ref="A25:A35"/>
    <mergeCell ref="C25:C35"/>
    <mergeCell ref="A37:A45"/>
    <mergeCell ref="C37:C45"/>
    <mergeCell ref="A47:A55"/>
    <mergeCell ref="C47:C55"/>
    <mergeCell ref="A2:D2"/>
    <mergeCell ref="A4:B4"/>
    <mergeCell ref="A6:A11"/>
    <mergeCell ref="C6:C11"/>
    <mergeCell ref="I6:I11"/>
    <mergeCell ref="A13:A23"/>
    <mergeCell ref="C13:C23"/>
  </mergeCells>
  <dataValidations count="8">
    <dataValidation type="list" allowBlank="1" showInputMessage="1" showErrorMessage="1" sqref="D6:D11">
      <formula1>$G$6:$G$7</formula1>
    </dataValidation>
    <dataValidation type="list" allowBlank="1" showInputMessage="1" showErrorMessage="1" sqref="D13:D23 D25:D26 D29:D30 D32:D34 D37:D44 D47:D66 D68:D69 D71:D72">
      <formula1>$E$13:$F$13</formula1>
    </dataValidation>
    <dataValidation type="list" allowBlank="1" showInputMessage="1" showErrorMessage="1" sqref="D27">
      <formula1>$E$27:$H$27</formula1>
    </dataValidation>
    <dataValidation type="list" allowBlank="1" showInputMessage="1" showErrorMessage="1" sqref="D28">
      <formula1>$E$28:$H$28</formula1>
    </dataValidation>
    <dataValidation type="list" allowBlank="1" showInputMessage="1" showErrorMessage="1" sqref="D31">
      <formula1>$E$31:$L$31</formula1>
    </dataValidation>
    <dataValidation type="list" allowBlank="1" showInputMessage="1" showErrorMessage="1" sqref="D35">
      <formula1>$E$35:$J$35</formula1>
    </dataValidation>
    <dataValidation type="list" allowBlank="1" showInputMessage="1" showErrorMessage="1" sqref="D45">
      <formula1>$E$45:$G$45</formula1>
    </dataValidation>
    <dataValidation type="list" allowBlank="1" showInputMessage="1" showErrorMessage="1" sqref="D70">
      <formula1>$E$70:$I$70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3"/>
  <sheetViews>
    <sheetView workbookViewId="0">
      <selection sqref="A1:XFD1048576"/>
    </sheetView>
  </sheetViews>
  <sheetFormatPr defaultRowHeight="15" x14ac:dyDescent="0.2"/>
  <cols>
    <col min="1" max="1" width="9.140625" style="47"/>
    <col min="2" max="2" width="99.5703125" style="19" bestFit="1" customWidth="1"/>
    <col min="3" max="3" width="5.42578125" style="47" customWidth="1"/>
    <col min="4" max="4" width="15.5703125" style="48" bestFit="1" customWidth="1"/>
    <col min="5" max="5" width="9.140625" style="19" hidden="1" customWidth="1"/>
    <col min="6" max="6" width="10.5703125" style="19" hidden="1" customWidth="1"/>
    <col min="7" max="12" width="9.140625" style="19" hidden="1" customWidth="1"/>
    <col min="13" max="13" width="0" style="19" hidden="1" customWidth="1"/>
    <col min="14" max="16384" width="9.140625" style="19"/>
  </cols>
  <sheetData>
    <row r="1" spans="1:37" x14ac:dyDescent="0.2">
      <c r="A1" s="16"/>
      <c r="B1" s="17"/>
      <c r="C1" s="16"/>
      <c r="D1" s="18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</row>
    <row r="2" spans="1:37" ht="15.75" x14ac:dyDescent="0.2">
      <c r="A2" s="20" t="s">
        <v>74</v>
      </c>
      <c r="B2" s="20"/>
      <c r="C2" s="20"/>
      <c r="D2" s="20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</row>
    <row r="3" spans="1:37" ht="15.75" x14ac:dyDescent="0.2">
      <c r="A3" s="21"/>
      <c r="B3" s="21"/>
      <c r="C3" s="21"/>
      <c r="D3" s="21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</row>
    <row r="4" spans="1:37" ht="30" customHeight="1" x14ac:dyDescent="0.2">
      <c r="A4" s="11" t="s">
        <v>13</v>
      </c>
      <c r="B4" s="12"/>
      <c r="C4" s="16"/>
      <c r="D4" s="4" t="s">
        <v>14</v>
      </c>
      <c r="E4" s="22"/>
      <c r="F4" s="22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5" spans="1:37" x14ac:dyDescent="0.2">
      <c r="A5" s="16"/>
      <c r="B5" s="23"/>
      <c r="C5" s="16"/>
      <c r="D5" s="18"/>
      <c r="E5" s="17">
        <f>COUNTIF(D6:D11, "Voldoende")</f>
        <v>0</v>
      </c>
      <c r="F5" s="17">
        <f>COUNTIF(D6:D11, "Onvoldoende")</f>
        <v>6</v>
      </c>
      <c r="G5" s="17"/>
      <c r="H5" s="17"/>
      <c r="I5" s="17" t="s">
        <v>10</v>
      </c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</row>
    <row r="6" spans="1:37" x14ac:dyDescent="0.2">
      <c r="A6" s="24" t="s">
        <v>0</v>
      </c>
      <c r="B6" s="25" t="s">
        <v>1</v>
      </c>
      <c r="C6" s="13">
        <f>IF(E5&gt;5, 2, IF(AND(E5&gt;2,E5&lt;6), 1, 0))</f>
        <v>0</v>
      </c>
      <c r="D6" s="1" t="s">
        <v>6</v>
      </c>
      <c r="G6" s="19" t="s">
        <v>7</v>
      </c>
      <c r="I6" s="26">
        <v>2</v>
      </c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</row>
    <row r="7" spans="1:37" x14ac:dyDescent="0.2">
      <c r="A7" s="27"/>
      <c r="B7" s="28" t="s">
        <v>2</v>
      </c>
      <c r="C7" s="14"/>
      <c r="D7" s="2" t="s">
        <v>6</v>
      </c>
      <c r="G7" s="19" t="s">
        <v>6</v>
      </c>
      <c r="I7" s="26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</row>
    <row r="8" spans="1:37" x14ac:dyDescent="0.2">
      <c r="A8" s="27"/>
      <c r="B8" s="28" t="s">
        <v>19</v>
      </c>
      <c r="C8" s="14"/>
      <c r="D8" s="2" t="s">
        <v>6</v>
      </c>
      <c r="G8" s="19">
        <v>0</v>
      </c>
      <c r="I8" s="26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</row>
    <row r="9" spans="1:37" x14ac:dyDescent="0.2">
      <c r="A9" s="27"/>
      <c r="B9" s="28" t="s">
        <v>3</v>
      </c>
      <c r="C9" s="14"/>
      <c r="D9" s="2" t="s">
        <v>6</v>
      </c>
      <c r="G9" s="19">
        <v>1</v>
      </c>
      <c r="I9" s="26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</row>
    <row r="10" spans="1:37" x14ac:dyDescent="0.2">
      <c r="A10" s="27"/>
      <c r="B10" s="28" t="s">
        <v>5</v>
      </c>
      <c r="C10" s="14"/>
      <c r="D10" s="2" t="s">
        <v>6</v>
      </c>
      <c r="G10" s="19">
        <v>2</v>
      </c>
      <c r="I10" s="26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</row>
    <row r="11" spans="1:37" x14ac:dyDescent="0.2">
      <c r="A11" s="29"/>
      <c r="B11" s="30" t="s">
        <v>4</v>
      </c>
      <c r="C11" s="15"/>
      <c r="D11" s="3" t="s">
        <v>6</v>
      </c>
      <c r="G11" s="19">
        <v>3</v>
      </c>
      <c r="I11" s="26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</row>
    <row r="12" spans="1:37" x14ac:dyDescent="0.2">
      <c r="A12" s="31"/>
      <c r="B12" s="32"/>
      <c r="C12" s="9"/>
      <c r="D12" s="33"/>
      <c r="I12" s="34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</row>
    <row r="13" spans="1:37" x14ac:dyDescent="0.2">
      <c r="A13" s="24" t="s">
        <v>20</v>
      </c>
      <c r="B13" s="25" t="s">
        <v>21</v>
      </c>
      <c r="C13" s="13">
        <f>IF(E14=11, 5, IF(AND(E14&lt;11,E14&gt;8), 4, IF(AND(E14&lt;9, E14&gt;6), 3, IF(AND(E14&lt;7,E14&gt;4), 2, IF(AND(E14&lt;5, E14&gt;2), 1, 0)))))</f>
        <v>0</v>
      </c>
      <c r="D13" s="1" t="s">
        <v>8</v>
      </c>
      <c r="E13" s="19" t="s">
        <v>8</v>
      </c>
      <c r="F13" s="19" t="s">
        <v>9</v>
      </c>
      <c r="I13" s="34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</row>
    <row r="14" spans="1:37" x14ac:dyDescent="0.2">
      <c r="A14" s="27"/>
      <c r="B14" s="28" t="s">
        <v>22</v>
      </c>
      <c r="C14" s="14"/>
      <c r="D14" s="2" t="s">
        <v>8</v>
      </c>
      <c r="E14" s="17">
        <f>COUNTIF(D13:D23, "Ja")</f>
        <v>0</v>
      </c>
      <c r="I14" s="34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</row>
    <row r="15" spans="1:37" x14ac:dyDescent="0.2">
      <c r="A15" s="27"/>
      <c r="B15" s="28" t="s">
        <v>23</v>
      </c>
      <c r="C15" s="14"/>
      <c r="D15" s="2" t="s">
        <v>8</v>
      </c>
      <c r="I15" s="34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</row>
    <row r="16" spans="1:37" x14ac:dyDescent="0.2">
      <c r="A16" s="27"/>
      <c r="B16" s="28" t="s">
        <v>24</v>
      </c>
      <c r="C16" s="14"/>
      <c r="D16" s="2" t="s">
        <v>8</v>
      </c>
      <c r="I16" s="34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</row>
    <row r="17" spans="1:37" x14ac:dyDescent="0.2">
      <c r="A17" s="27"/>
      <c r="B17" s="28" t="s">
        <v>25</v>
      </c>
      <c r="C17" s="14"/>
      <c r="D17" s="2" t="s">
        <v>8</v>
      </c>
      <c r="I17" s="34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</row>
    <row r="18" spans="1:37" x14ac:dyDescent="0.2">
      <c r="A18" s="27"/>
      <c r="B18" s="28" t="s">
        <v>27</v>
      </c>
      <c r="C18" s="14"/>
      <c r="D18" s="2" t="s">
        <v>8</v>
      </c>
      <c r="I18" s="34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</row>
    <row r="19" spans="1:37" x14ac:dyDescent="0.2">
      <c r="A19" s="27"/>
      <c r="B19" s="28" t="s">
        <v>26</v>
      </c>
      <c r="C19" s="14"/>
      <c r="D19" s="2" t="s">
        <v>8</v>
      </c>
      <c r="I19" s="34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</row>
    <row r="20" spans="1:37" x14ac:dyDescent="0.2">
      <c r="A20" s="27"/>
      <c r="B20" s="28" t="s">
        <v>28</v>
      </c>
      <c r="C20" s="14"/>
      <c r="D20" s="2" t="s">
        <v>8</v>
      </c>
      <c r="I20" s="34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</row>
    <row r="21" spans="1:37" x14ac:dyDescent="0.2">
      <c r="A21" s="27"/>
      <c r="B21" s="28" t="s">
        <v>29</v>
      </c>
      <c r="C21" s="14"/>
      <c r="D21" s="2" t="s">
        <v>8</v>
      </c>
      <c r="I21" s="34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</row>
    <row r="22" spans="1:37" x14ac:dyDescent="0.2">
      <c r="A22" s="27"/>
      <c r="B22" s="28" t="s">
        <v>30</v>
      </c>
      <c r="C22" s="14"/>
      <c r="D22" s="2" t="s">
        <v>8</v>
      </c>
      <c r="I22" s="34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</row>
    <row r="23" spans="1:37" x14ac:dyDescent="0.2">
      <c r="A23" s="29"/>
      <c r="B23" s="30" t="s">
        <v>31</v>
      </c>
      <c r="C23" s="15"/>
      <c r="D23" s="3" t="s">
        <v>8</v>
      </c>
      <c r="I23" s="34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</row>
    <row r="24" spans="1:37" x14ac:dyDescent="0.2">
      <c r="A24" s="31"/>
      <c r="B24" s="32"/>
      <c r="C24" s="9"/>
      <c r="D24" s="33"/>
      <c r="I24" s="34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</row>
    <row r="25" spans="1:37" ht="15.75" x14ac:dyDescent="0.25">
      <c r="A25" s="24" t="s">
        <v>32</v>
      </c>
      <c r="B25" s="25" t="s">
        <v>21</v>
      </c>
      <c r="C25" s="13">
        <f>IF(M35=21,5,IF(AND(M35&lt;21,M35&gt;16),4,IF(AND(M35&lt;17,M35&gt;12),3,IF(AND(M35&lt;13,M35&gt;8),2,IF(AND(M35&lt;9,M35&gt;4),1,0)))))</f>
        <v>0</v>
      </c>
      <c r="D25" s="1" t="s">
        <v>8</v>
      </c>
      <c r="E25" s="35">
        <f>IF(D25="Nee", 0, 1)</f>
        <v>0</v>
      </c>
      <c r="I25" s="34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</row>
    <row r="26" spans="1:37" ht="15.75" x14ac:dyDescent="0.25">
      <c r="A26" s="27"/>
      <c r="B26" s="28" t="s">
        <v>22</v>
      </c>
      <c r="C26" s="14"/>
      <c r="D26" s="2" t="s">
        <v>8</v>
      </c>
      <c r="E26" s="35">
        <f>IF(D26="Nee", 0, 1)</f>
        <v>0</v>
      </c>
      <c r="I26" s="34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</row>
    <row r="27" spans="1:37" x14ac:dyDescent="0.2">
      <c r="A27" s="27"/>
      <c r="B27" s="28" t="s">
        <v>33</v>
      </c>
      <c r="C27" s="14"/>
      <c r="D27" s="2">
        <v>0</v>
      </c>
      <c r="E27" s="19">
        <v>0</v>
      </c>
      <c r="F27" s="19">
        <v>1</v>
      </c>
      <c r="G27" s="19">
        <v>2</v>
      </c>
      <c r="H27" s="19">
        <v>3</v>
      </c>
      <c r="I27" s="36">
        <f>SUM(D27:D28)</f>
        <v>0</v>
      </c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</row>
    <row r="28" spans="1:37" ht="15.75" x14ac:dyDescent="0.25">
      <c r="A28" s="27"/>
      <c r="B28" s="28" t="s">
        <v>34</v>
      </c>
      <c r="C28" s="14"/>
      <c r="D28" s="2">
        <v>0</v>
      </c>
      <c r="E28" s="19">
        <v>0</v>
      </c>
      <c r="F28" s="19">
        <v>1</v>
      </c>
      <c r="G28" s="19">
        <v>2</v>
      </c>
      <c r="H28" s="19">
        <v>3</v>
      </c>
      <c r="J28" s="37">
        <f>IF(I27=6, 3, IF(AND(I27&lt;6,I27&gt;3, 2), 2, IF(AND(I27&gt;1,I27&lt;4), 1, 0)))</f>
        <v>0</v>
      </c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</row>
    <row r="29" spans="1:37" ht="15.75" x14ac:dyDescent="0.25">
      <c r="A29" s="27"/>
      <c r="B29" s="28" t="s">
        <v>35</v>
      </c>
      <c r="C29" s="14"/>
      <c r="D29" s="2" t="s">
        <v>8</v>
      </c>
      <c r="E29" s="35">
        <f>IF(D29="Nee", 0, 1)</f>
        <v>0</v>
      </c>
      <c r="I29" s="34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</row>
    <row r="30" spans="1:37" ht="15.75" x14ac:dyDescent="0.25">
      <c r="A30" s="27"/>
      <c r="B30" s="28" t="s">
        <v>36</v>
      </c>
      <c r="C30" s="14"/>
      <c r="D30" s="2" t="s">
        <v>8</v>
      </c>
      <c r="E30" s="35">
        <f>IF(D30="Nee", 0, 1)</f>
        <v>0</v>
      </c>
      <c r="I30" s="34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</row>
    <row r="31" spans="1:37" ht="15.75" x14ac:dyDescent="0.25">
      <c r="A31" s="27"/>
      <c r="B31" s="28" t="s">
        <v>37</v>
      </c>
      <c r="C31" s="14"/>
      <c r="D31" s="2">
        <v>0</v>
      </c>
      <c r="E31" s="19">
        <v>0</v>
      </c>
      <c r="F31" s="19">
        <v>1</v>
      </c>
      <c r="G31" s="19">
        <v>2</v>
      </c>
      <c r="H31" s="19">
        <v>3</v>
      </c>
      <c r="I31" s="34">
        <v>4</v>
      </c>
      <c r="J31" s="19">
        <v>5</v>
      </c>
      <c r="K31" s="19">
        <v>6</v>
      </c>
      <c r="L31" s="19">
        <v>7</v>
      </c>
      <c r="M31" s="35">
        <f>IF(D31=7, 3, IF(AND(D31&lt;7,D31&gt;4),2,IF(AND(D31&lt;5,D31&gt;2),1,0)))</f>
        <v>0</v>
      </c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</row>
    <row r="32" spans="1:37" ht="15.75" x14ac:dyDescent="0.25">
      <c r="A32" s="27"/>
      <c r="B32" s="28" t="s">
        <v>38</v>
      </c>
      <c r="C32" s="14"/>
      <c r="D32" s="2" t="s">
        <v>8</v>
      </c>
      <c r="E32" s="35">
        <f>IF(D32="Nee", 0, 1)</f>
        <v>0</v>
      </c>
      <c r="I32" s="34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</row>
    <row r="33" spans="1:37" ht="15.75" x14ac:dyDescent="0.25">
      <c r="A33" s="27"/>
      <c r="B33" s="28" t="s">
        <v>39</v>
      </c>
      <c r="C33" s="14"/>
      <c r="D33" s="2" t="s">
        <v>8</v>
      </c>
      <c r="E33" s="35">
        <f>IF(D33="Nee", 0, 1)</f>
        <v>0</v>
      </c>
      <c r="I33" s="34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</row>
    <row r="34" spans="1:37" ht="15.75" x14ac:dyDescent="0.25">
      <c r="A34" s="27"/>
      <c r="B34" s="28" t="s">
        <v>40</v>
      </c>
      <c r="C34" s="14"/>
      <c r="D34" s="2" t="s">
        <v>8</v>
      </c>
      <c r="E34" s="35">
        <f>IF(D34="Nee", 0, 1)</f>
        <v>0</v>
      </c>
      <c r="I34" s="34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</row>
    <row r="35" spans="1:37" ht="15.75" x14ac:dyDescent="0.25">
      <c r="A35" s="29"/>
      <c r="B35" s="30" t="s">
        <v>41</v>
      </c>
      <c r="C35" s="15"/>
      <c r="D35" s="3">
        <v>0</v>
      </c>
      <c r="E35" s="19">
        <v>0</v>
      </c>
      <c r="F35" s="19">
        <v>1</v>
      </c>
      <c r="G35" s="19">
        <v>2</v>
      </c>
      <c r="H35" s="19">
        <v>3</v>
      </c>
      <c r="I35" s="34">
        <v>4</v>
      </c>
      <c r="J35" s="19">
        <v>5</v>
      </c>
      <c r="K35" s="35">
        <f>IF(D35=5,2,IF(AND(D35&lt;5,D35&gt;2),1,0))</f>
        <v>0</v>
      </c>
      <c r="M35" s="17">
        <f>SUM(E25+E26+I27+J28+E29+E30+M31+E32+E33+E34+K35)</f>
        <v>0</v>
      </c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</row>
    <row r="36" spans="1:37" x14ac:dyDescent="0.2">
      <c r="A36" s="31"/>
      <c r="B36" s="32"/>
      <c r="C36" s="9"/>
      <c r="D36" s="33"/>
      <c r="I36" s="34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</row>
    <row r="37" spans="1:37" ht="15.75" x14ac:dyDescent="0.25">
      <c r="A37" s="24" t="s">
        <v>42</v>
      </c>
      <c r="B37" s="25" t="s">
        <v>21</v>
      </c>
      <c r="C37" s="13">
        <f>IF(I45=10,5,IF(AND(I45&lt;10,I45&gt;7),4,IF(AND(I45&lt;8,I45&gt;5),3,IF(AND(I45&lt;6,I45&gt;3),2,IF(AND(I45&lt;4,I45&gt;1),1,0)))))</f>
        <v>0</v>
      </c>
      <c r="D37" s="1" t="s">
        <v>8</v>
      </c>
      <c r="E37" s="35">
        <f t="shared" ref="E37:E44" si="0">IF(D37="Nee", 0, 1)</f>
        <v>0</v>
      </c>
      <c r="I37" s="34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</row>
    <row r="38" spans="1:37" ht="15.75" x14ac:dyDescent="0.25">
      <c r="A38" s="27"/>
      <c r="B38" s="28" t="s">
        <v>22</v>
      </c>
      <c r="C38" s="14"/>
      <c r="D38" s="2" t="s">
        <v>8</v>
      </c>
      <c r="E38" s="35">
        <f t="shared" si="0"/>
        <v>0</v>
      </c>
      <c r="I38" s="34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</row>
    <row r="39" spans="1:37" ht="15.75" customHeight="1" x14ac:dyDescent="0.25">
      <c r="A39" s="27"/>
      <c r="B39" s="28" t="s">
        <v>43</v>
      </c>
      <c r="C39" s="14"/>
      <c r="D39" s="2" t="s">
        <v>8</v>
      </c>
      <c r="E39" s="35">
        <f t="shared" si="0"/>
        <v>0</v>
      </c>
      <c r="I39" s="34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</row>
    <row r="40" spans="1:37" ht="15.75" x14ac:dyDescent="0.25">
      <c r="A40" s="27"/>
      <c r="B40" s="28" t="s">
        <v>44</v>
      </c>
      <c r="C40" s="14"/>
      <c r="D40" s="2" t="s">
        <v>8</v>
      </c>
      <c r="E40" s="35">
        <f t="shared" si="0"/>
        <v>0</v>
      </c>
      <c r="I40" s="34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</row>
    <row r="41" spans="1:37" ht="15.75" x14ac:dyDescent="0.25">
      <c r="A41" s="27"/>
      <c r="B41" s="28" t="s">
        <v>45</v>
      </c>
      <c r="C41" s="14"/>
      <c r="D41" s="2" t="s">
        <v>8</v>
      </c>
      <c r="E41" s="35">
        <f t="shared" si="0"/>
        <v>0</v>
      </c>
      <c r="I41" s="34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</row>
    <row r="42" spans="1:37" ht="15.75" x14ac:dyDescent="0.25">
      <c r="A42" s="27"/>
      <c r="B42" s="28" t="s">
        <v>46</v>
      </c>
      <c r="C42" s="14"/>
      <c r="D42" s="2" t="s">
        <v>8</v>
      </c>
      <c r="E42" s="35">
        <f t="shared" si="0"/>
        <v>0</v>
      </c>
      <c r="I42" s="34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</row>
    <row r="43" spans="1:37" ht="15.75" x14ac:dyDescent="0.25">
      <c r="A43" s="27"/>
      <c r="B43" s="28" t="s">
        <v>47</v>
      </c>
      <c r="C43" s="14"/>
      <c r="D43" s="2" t="s">
        <v>8</v>
      </c>
      <c r="E43" s="35">
        <f t="shared" si="0"/>
        <v>0</v>
      </c>
      <c r="I43" s="34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</row>
    <row r="44" spans="1:37" ht="15.75" x14ac:dyDescent="0.25">
      <c r="A44" s="27"/>
      <c r="B44" s="28" t="s">
        <v>48</v>
      </c>
      <c r="C44" s="14"/>
      <c r="D44" s="2" t="s">
        <v>8</v>
      </c>
      <c r="E44" s="35">
        <f t="shared" si="0"/>
        <v>0</v>
      </c>
      <c r="I44" s="34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</row>
    <row r="45" spans="1:37" x14ac:dyDescent="0.2">
      <c r="A45" s="29"/>
      <c r="B45" s="30" t="s">
        <v>49</v>
      </c>
      <c r="C45" s="15"/>
      <c r="D45" s="3" t="s">
        <v>6</v>
      </c>
      <c r="E45" s="19" t="s">
        <v>6</v>
      </c>
      <c r="F45" s="19" t="s">
        <v>50</v>
      </c>
      <c r="G45" s="19" t="s">
        <v>7</v>
      </c>
      <c r="H45" s="34">
        <f>IF(D45="Onvoldoende", 0, IF(D45="Matig",1,2))</f>
        <v>0</v>
      </c>
      <c r="I45" s="19">
        <f>SUM(E37:E43,E44,H45)</f>
        <v>0</v>
      </c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</row>
    <row r="46" spans="1:37" x14ac:dyDescent="0.2">
      <c r="A46" s="31"/>
      <c r="B46" s="32"/>
      <c r="C46" s="9"/>
      <c r="D46" s="33"/>
      <c r="I46" s="34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</row>
    <row r="47" spans="1:37" ht="15.75" x14ac:dyDescent="0.25">
      <c r="A47" s="24" t="s">
        <v>51</v>
      </c>
      <c r="B47" s="25" t="s">
        <v>21</v>
      </c>
      <c r="C47" s="13">
        <f>IF(I55=9,5,IF(AND(I55&lt;9,I55&gt;6),4,IF(AND(I55&lt;7,I55&gt;4),3,IF(AND(I55&lt;5,I55&gt;2),2,IF(AND(I55&lt;3,I55&gt;0),1,0)))))</f>
        <v>0</v>
      </c>
      <c r="D47" s="1" t="s">
        <v>8</v>
      </c>
      <c r="E47" s="35">
        <f t="shared" ref="E47:E55" si="1">IF(D47="Nee", 0, 1)</f>
        <v>0</v>
      </c>
      <c r="I47" s="34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</row>
    <row r="48" spans="1:37" ht="15.75" x14ac:dyDescent="0.25">
      <c r="A48" s="27"/>
      <c r="B48" s="28" t="s">
        <v>22</v>
      </c>
      <c r="C48" s="14"/>
      <c r="D48" s="2" t="s">
        <v>8</v>
      </c>
      <c r="E48" s="35">
        <f t="shared" si="1"/>
        <v>0</v>
      </c>
      <c r="I48" s="34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</row>
    <row r="49" spans="1:37" ht="15.75" x14ac:dyDescent="0.25">
      <c r="A49" s="27"/>
      <c r="B49" s="28" t="s">
        <v>52</v>
      </c>
      <c r="C49" s="14"/>
      <c r="D49" s="2" t="s">
        <v>8</v>
      </c>
      <c r="E49" s="35">
        <f t="shared" si="1"/>
        <v>0</v>
      </c>
      <c r="I49" s="34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</row>
    <row r="50" spans="1:37" ht="15.75" x14ac:dyDescent="0.25">
      <c r="A50" s="27"/>
      <c r="B50" s="28" t="s">
        <v>53</v>
      </c>
      <c r="C50" s="14"/>
      <c r="D50" s="2" t="s">
        <v>8</v>
      </c>
      <c r="E50" s="35">
        <f t="shared" si="1"/>
        <v>0</v>
      </c>
      <c r="I50" s="34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</row>
    <row r="51" spans="1:37" ht="15.75" x14ac:dyDescent="0.25">
      <c r="A51" s="27"/>
      <c r="B51" s="28" t="s">
        <v>54</v>
      </c>
      <c r="C51" s="14"/>
      <c r="D51" s="2" t="s">
        <v>8</v>
      </c>
      <c r="E51" s="35">
        <f t="shared" si="1"/>
        <v>0</v>
      </c>
      <c r="I51" s="34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</row>
    <row r="52" spans="1:37" ht="15.75" x14ac:dyDescent="0.25">
      <c r="A52" s="27"/>
      <c r="B52" s="28" t="s">
        <v>55</v>
      </c>
      <c r="C52" s="14"/>
      <c r="D52" s="2" t="s">
        <v>8</v>
      </c>
      <c r="E52" s="35">
        <f t="shared" si="1"/>
        <v>0</v>
      </c>
      <c r="I52" s="34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</row>
    <row r="53" spans="1:37" ht="15.75" x14ac:dyDescent="0.25">
      <c r="A53" s="27"/>
      <c r="B53" s="28" t="s">
        <v>56</v>
      </c>
      <c r="C53" s="14"/>
      <c r="D53" s="2" t="s">
        <v>8</v>
      </c>
      <c r="E53" s="35">
        <f t="shared" si="1"/>
        <v>0</v>
      </c>
      <c r="I53" s="34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</row>
    <row r="54" spans="1:37" ht="15.75" x14ac:dyDescent="0.25">
      <c r="A54" s="27"/>
      <c r="B54" s="28" t="s">
        <v>57</v>
      </c>
      <c r="C54" s="14"/>
      <c r="D54" s="2" t="s">
        <v>8</v>
      </c>
      <c r="E54" s="35">
        <f t="shared" si="1"/>
        <v>0</v>
      </c>
      <c r="I54" s="34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</row>
    <row r="55" spans="1:37" ht="15.75" x14ac:dyDescent="0.25">
      <c r="A55" s="29"/>
      <c r="B55" s="30" t="s">
        <v>58</v>
      </c>
      <c r="C55" s="15"/>
      <c r="D55" s="3" t="s">
        <v>8</v>
      </c>
      <c r="E55" s="35">
        <f t="shared" si="1"/>
        <v>0</v>
      </c>
      <c r="I55" s="34">
        <f>SUM(E47:E55)</f>
        <v>0</v>
      </c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</row>
    <row r="56" spans="1:37" ht="15.75" x14ac:dyDescent="0.25">
      <c r="A56" s="31"/>
      <c r="B56" s="32"/>
      <c r="C56" s="9"/>
      <c r="D56" s="33"/>
      <c r="E56" s="38"/>
      <c r="I56" s="34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</row>
    <row r="57" spans="1:37" ht="15.75" x14ac:dyDescent="0.25">
      <c r="A57" s="24" t="s">
        <v>59</v>
      </c>
      <c r="B57" s="25" t="s">
        <v>21</v>
      </c>
      <c r="C57" s="13">
        <f>IF(I66=10,5,IF(AND(I66&lt;10,I66&gt;7),4,IF(AND(I66&lt;8,I66&gt;5),3,IF(AND(I66&lt;6,I66&gt;3),2,IF(AND(I66&lt;4,I66&gt;1),1,0)))))</f>
        <v>0</v>
      </c>
      <c r="D57" s="1" t="s">
        <v>8</v>
      </c>
      <c r="E57" s="35">
        <f t="shared" ref="E57:E66" si="2">IF(D57="Nee", 0, 1)</f>
        <v>0</v>
      </c>
      <c r="I57" s="34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</row>
    <row r="58" spans="1:37" ht="15.75" x14ac:dyDescent="0.25">
      <c r="A58" s="27"/>
      <c r="B58" s="28" t="s">
        <v>22</v>
      </c>
      <c r="C58" s="14"/>
      <c r="D58" s="2" t="s">
        <v>8</v>
      </c>
      <c r="E58" s="35">
        <f t="shared" si="2"/>
        <v>0</v>
      </c>
      <c r="I58" s="34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</row>
    <row r="59" spans="1:37" ht="15.75" x14ac:dyDescent="0.25">
      <c r="A59" s="27"/>
      <c r="B59" s="28" t="s">
        <v>60</v>
      </c>
      <c r="C59" s="14"/>
      <c r="D59" s="2" t="s">
        <v>8</v>
      </c>
      <c r="E59" s="35">
        <f t="shared" si="2"/>
        <v>0</v>
      </c>
      <c r="I59" s="34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</row>
    <row r="60" spans="1:37" ht="15.75" x14ac:dyDescent="0.25">
      <c r="A60" s="27"/>
      <c r="B60" s="28" t="s">
        <v>61</v>
      </c>
      <c r="C60" s="14"/>
      <c r="D60" s="2" t="s">
        <v>8</v>
      </c>
      <c r="E60" s="35">
        <f t="shared" si="2"/>
        <v>0</v>
      </c>
      <c r="I60" s="34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</row>
    <row r="61" spans="1:37" ht="15.75" x14ac:dyDescent="0.25">
      <c r="A61" s="27"/>
      <c r="B61" s="28" t="s">
        <v>62</v>
      </c>
      <c r="C61" s="14"/>
      <c r="D61" s="2" t="s">
        <v>8</v>
      </c>
      <c r="E61" s="35">
        <f t="shared" si="2"/>
        <v>0</v>
      </c>
      <c r="I61" s="34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</row>
    <row r="62" spans="1:37" ht="15.75" x14ac:dyDescent="0.25">
      <c r="A62" s="27"/>
      <c r="B62" s="28" t="s">
        <v>63</v>
      </c>
      <c r="C62" s="14"/>
      <c r="D62" s="2" t="s">
        <v>8</v>
      </c>
      <c r="E62" s="35">
        <f t="shared" si="2"/>
        <v>0</v>
      </c>
      <c r="I62" s="34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</row>
    <row r="63" spans="1:37" ht="15.75" x14ac:dyDescent="0.25">
      <c r="A63" s="27"/>
      <c r="B63" s="28" t="s">
        <v>64</v>
      </c>
      <c r="C63" s="14"/>
      <c r="D63" s="2" t="s">
        <v>8</v>
      </c>
      <c r="E63" s="35">
        <f t="shared" si="2"/>
        <v>0</v>
      </c>
      <c r="I63" s="34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</row>
    <row r="64" spans="1:37" ht="15.75" x14ac:dyDescent="0.25">
      <c r="A64" s="27"/>
      <c r="B64" s="28" t="s">
        <v>65</v>
      </c>
      <c r="C64" s="14"/>
      <c r="D64" s="2" t="s">
        <v>8</v>
      </c>
      <c r="E64" s="35">
        <f t="shared" si="2"/>
        <v>0</v>
      </c>
      <c r="I64" s="34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</row>
    <row r="65" spans="1:37" ht="15.75" x14ac:dyDescent="0.25">
      <c r="A65" s="27"/>
      <c r="B65" s="28" t="s">
        <v>66</v>
      </c>
      <c r="C65" s="14"/>
      <c r="D65" s="2" t="s">
        <v>8</v>
      </c>
      <c r="E65" s="35">
        <f t="shared" si="2"/>
        <v>0</v>
      </c>
      <c r="I65" s="34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</row>
    <row r="66" spans="1:37" ht="15.75" x14ac:dyDescent="0.25">
      <c r="A66" s="29"/>
      <c r="B66" s="30" t="s">
        <v>67</v>
      </c>
      <c r="C66" s="15"/>
      <c r="D66" s="3" t="s">
        <v>8</v>
      </c>
      <c r="E66" s="35">
        <f t="shared" si="2"/>
        <v>0</v>
      </c>
      <c r="I66" s="34">
        <f>SUM(E57:E66)</f>
        <v>0</v>
      </c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</row>
    <row r="67" spans="1:37" ht="15.75" x14ac:dyDescent="0.25">
      <c r="A67" s="31"/>
      <c r="B67" s="32"/>
      <c r="C67" s="9"/>
      <c r="D67" s="33"/>
      <c r="E67" s="38"/>
      <c r="I67" s="34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</row>
    <row r="68" spans="1:37" ht="15.75" x14ac:dyDescent="0.25">
      <c r="A68" s="24" t="s">
        <v>73</v>
      </c>
      <c r="B68" s="25" t="s">
        <v>21</v>
      </c>
      <c r="C68" s="13">
        <f>IF(I72=8,5,IF(I72=7,4,IF(I72=6,3,IF(I72=5,2,IF(I72=4,1,0)))))</f>
        <v>0</v>
      </c>
      <c r="D68" s="1" t="s">
        <v>8</v>
      </c>
      <c r="E68" s="35">
        <f>IF(D68="Nee", 0, 1)</f>
        <v>0</v>
      </c>
      <c r="I68" s="34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</row>
    <row r="69" spans="1:37" ht="15.75" x14ac:dyDescent="0.25">
      <c r="A69" s="27"/>
      <c r="B69" s="28" t="s">
        <v>22</v>
      </c>
      <c r="C69" s="14"/>
      <c r="D69" s="2" t="s">
        <v>8</v>
      </c>
      <c r="E69" s="35">
        <f>IF(D69="Nee", 0, 1)</f>
        <v>0</v>
      </c>
      <c r="I69" s="34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</row>
    <row r="70" spans="1:37" x14ac:dyDescent="0.2">
      <c r="A70" s="27"/>
      <c r="B70" s="28" t="s">
        <v>68</v>
      </c>
      <c r="C70" s="14"/>
      <c r="D70" s="2" t="s">
        <v>69</v>
      </c>
      <c r="E70" s="17" t="s">
        <v>69</v>
      </c>
      <c r="F70" s="19" t="s">
        <v>6</v>
      </c>
      <c r="G70" s="19" t="s">
        <v>50</v>
      </c>
      <c r="H70" s="19" t="s">
        <v>7</v>
      </c>
      <c r="I70" s="34" t="s">
        <v>70</v>
      </c>
      <c r="J70" s="19">
        <f>IF(D70="Niet gemaakt",0,IF(D70="Onvoldoende",1,IF(D70="Matig",2,IF(D70="Voldoende",3,4))))</f>
        <v>0</v>
      </c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</row>
    <row r="71" spans="1:37" ht="15.75" x14ac:dyDescent="0.25">
      <c r="A71" s="27"/>
      <c r="B71" s="28" t="s">
        <v>71</v>
      </c>
      <c r="C71" s="14"/>
      <c r="D71" s="2" t="s">
        <v>8</v>
      </c>
      <c r="E71" s="35">
        <f>IF(D71="Nee", 0, 1)</f>
        <v>0</v>
      </c>
      <c r="I71" s="34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</row>
    <row r="72" spans="1:37" ht="15.75" x14ac:dyDescent="0.25">
      <c r="A72" s="29"/>
      <c r="B72" s="30" t="s">
        <v>72</v>
      </c>
      <c r="C72" s="15"/>
      <c r="D72" s="3" t="s">
        <v>8</v>
      </c>
      <c r="E72" s="35">
        <f>IF(D72="Nee", 0, 1)</f>
        <v>0</v>
      </c>
      <c r="I72" s="34">
        <f>SUM(E68:E69,J70,E71:E72)</f>
        <v>0</v>
      </c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</row>
    <row r="73" spans="1:37" ht="15.75" x14ac:dyDescent="0.25">
      <c r="A73" s="31"/>
      <c r="B73" s="32"/>
      <c r="C73" s="9"/>
      <c r="D73" s="33"/>
      <c r="E73" s="38"/>
      <c r="I73" s="34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</row>
    <row r="74" spans="1:37" x14ac:dyDescent="0.2">
      <c r="A74" s="39"/>
      <c r="B74" s="40" t="s">
        <v>11</v>
      </c>
      <c r="C74" s="41">
        <f>SUM(C68,C57,C47,C37,C25,C13,C6)</f>
        <v>0</v>
      </c>
      <c r="D74" s="42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</row>
    <row r="75" spans="1:37" ht="15.75" x14ac:dyDescent="0.25">
      <c r="A75" s="43"/>
      <c r="B75" s="44" t="s">
        <v>12</v>
      </c>
      <c r="C75" s="45">
        <f>SUM(((9/I75)*C74)+1)</f>
        <v>1</v>
      </c>
      <c r="D75" s="46"/>
      <c r="I75" s="19">
        <v>32</v>
      </c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</row>
    <row r="76" spans="1:37" x14ac:dyDescent="0.2">
      <c r="A76" s="16"/>
      <c r="B76" s="17"/>
      <c r="C76" s="16"/>
      <c r="D76" s="18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</row>
    <row r="77" spans="1:37" x14ac:dyDescent="0.2">
      <c r="A77" s="16"/>
      <c r="B77" s="17"/>
      <c r="C77" s="16"/>
      <c r="D77" s="18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</row>
    <row r="78" spans="1:37" x14ac:dyDescent="0.2">
      <c r="A78" s="16"/>
      <c r="B78" s="17"/>
      <c r="C78" s="16"/>
      <c r="D78" s="18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</row>
    <row r="79" spans="1:37" x14ac:dyDescent="0.2">
      <c r="A79" s="16"/>
      <c r="B79" s="17"/>
      <c r="C79" s="16"/>
      <c r="D79" s="18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</row>
    <row r="80" spans="1:37" x14ac:dyDescent="0.2">
      <c r="A80" s="16"/>
      <c r="B80" s="17"/>
      <c r="C80" s="16"/>
      <c r="D80" s="18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</row>
    <row r="81" spans="1:37" x14ac:dyDescent="0.2">
      <c r="A81" s="16"/>
      <c r="B81" s="17"/>
      <c r="C81" s="16"/>
      <c r="D81" s="18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</row>
    <row r="82" spans="1:37" x14ac:dyDescent="0.2">
      <c r="A82" s="16"/>
      <c r="B82" s="17"/>
      <c r="C82" s="16"/>
      <c r="D82" s="18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</row>
    <row r="83" spans="1:37" x14ac:dyDescent="0.2">
      <c r="AE83" s="17"/>
      <c r="AF83" s="17"/>
      <c r="AG83" s="17"/>
      <c r="AH83" s="17"/>
      <c r="AI83" s="17"/>
      <c r="AJ83" s="17"/>
      <c r="AK83" s="17"/>
    </row>
  </sheetData>
  <sheetProtection algorithmName="SHA-512" hashValue="gHvmUS7f4Go+sgoyrCvWElw76XKr1ZESkHIP/ovZXiuLSHH76O4oosJ8U06fqROwvZ74t5x4c8hwrC3cGIYz3Q==" saltValue="ZGAsp+aDnzLAN56SEwtfXg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C40:C44 C6:C38 B6:B73 A6:A38 C50:C54 C46:C48 A40:A73" name="Bereik1"/>
  </protectedRanges>
  <mergeCells count="19">
    <mergeCell ref="A57:A66"/>
    <mergeCell ref="C57:C66"/>
    <mergeCell ref="A68:A72"/>
    <mergeCell ref="C68:C72"/>
    <mergeCell ref="C74:D74"/>
    <mergeCell ref="C75:D75"/>
    <mergeCell ref="A25:A35"/>
    <mergeCell ref="C25:C35"/>
    <mergeCell ref="A37:A45"/>
    <mergeCell ref="C37:C45"/>
    <mergeCell ref="A47:A55"/>
    <mergeCell ref="C47:C55"/>
    <mergeCell ref="A2:D2"/>
    <mergeCell ref="A4:B4"/>
    <mergeCell ref="A6:A11"/>
    <mergeCell ref="C6:C11"/>
    <mergeCell ref="I6:I11"/>
    <mergeCell ref="A13:A23"/>
    <mergeCell ref="C13:C23"/>
  </mergeCells>
  <dataValidations count="8">
    <dataValidation type="list" allowBlank="1" showInputMessage="1" showErrorMessage="1" sqref="D6:D11">
      <formula1>$G$6:$G$7</formula1>
    </dataValidation>
    <dataValidation type="list" allowBlank="1" showInputMessage="1" showErrorMessage="1" sqref="D13:D23 D25:D26 D29:D30 D32:D34 D37:D44 D47:D66 D68:D69 D71:D72">
      <formula1>$E$13:$F$13</formula1>
    </dataValidation>
    <dataValidation type="list" allowBlank="1" showInputMessage="1" showErrorMessage="1" sqref="D27">
      <formula1>$E$27:$H$27</formula1>
    </dataValidation>
    <dataValidation type="list" allowBlank="1" showInputMessage="1" showErrorMessage="1" sqref="D28">
      <formula1>$E$28:$H$28</formula1>
    </dataValidation>
    <dataValidation type="list" allowBlank="1" showInputMessage="1" showErrorMessage="1" sqref="D31">
      <formula1>$E$31:$L$31</formula1>
    </dataValidation>
    <dataValidation type="list" allowBlank="1" showInputMessage="1" showErrorMessage="1" sqref="D35">
      <formula1>$E$35:$J$35</formula1>
    </dataValidation>
    <dataValidation type="list" allowBlank="1" showInputMessage="1" showErrorMessage="1" sqref="D45">
      <formula1>$E$45:$G$45</formula1>
    </dataValidation>
    <dataValidation type="list" allowBlank="1" showInputMessage="1" showErrorMessage="1" sqref="D70">
      <formula1>$E$70:$I$70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3"/>
  <sheetViews>
    <sheetView workbookViewId="0">
      <selection sqref="A1:XFD1048576"/>
    </sheetView>
  </sheetViews>
  <sheetFormatPr defaultRowHeight="15" x14ac:dyDescent="0.2"/>
  <cols>
    <col min="1" max="1" width="9.140625" style="47"/>
    <col min="2" max="2" width="99.5703125" style="19" bestFit="1" customWidth="1"/>
    <col min="3" max="3" width="5.42578125" style="47" customWidth="1"/>
    <col min="4" max="4" width="15.5703125" style="48" bestFit="1" customWidth="1"/>
    <col min="5" max="5" width="9.140625" style="19" hidden="1" customWidth="1"/>
    <col min="6" max="6" width="10.5703125" style="19" hidden="1" customWidth="1"/>
    <col min="7" max="12" width="9.140625" style="19" hidden="1" customWidth="1"/>
    <col min="13" max="13" width="0" style="19" hidden="1" customWidth="1"/>
    <col min="14" max="16384" width="9.140625" style="19"/>
  </cols>
  <sheetData>
    <row r="1" spans="1:37" x14ac:dyDescent="0.2">
      <c r="A1" s="16"/>
      <c r="B1" s="17"/>
      <c r="C1" s="16"/>
      <c r="D1" s="18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</row>
    <row r="2" spans="1:37" ht="15.75" x14ac:dyDescent="0.2">
      <c r="A2" s="20" t="s">
        <v>74</v>
      </c>
      <c r="B2" s="20"/>
      <c r="C2" s="20"/>
      <c r="D2" s="20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</row>
    <row r="3" spans="1:37" ht="15.75" x14ac:dyDescent="0.2">
      <c r="A3" s="21"/>
      <c r="B3" s="21"/>
      <c r="C3" s="21"/>
      <c r="D3" s="21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</row>
    <row r="4" spans="1:37" ht="30" customHeight="1" x14ac:dyDescent="0.2">
      <c r="A4" s="11" t="s">
        <v>13</v>
      </c>
      <c r="B4" s="12"/>
      <c r="C4" s="16"/>
      <c r="D4" s="4" t="s">
        <v>14</v>
      </c>
      <c r="E4" s="22"/>
      <c r="F4" s="22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5" spans="1:37" x14ac:dyDescent="0.2">
      <c r="A5" s="16"/>
      <c r="B5" s="23"/>
      <c r="C5" s="16"/>
      <c r="D5" s="18"/>
      <c r="E5" s="17">
        <f>COUNTIF(D6:D11, "Voldoende")</f>
        <v>0</v>
      </c>
      <c r="F5" s="17">
        <f>COUNTIF(D6:D11, "Onvoldoende")</f>
        <v>6</v>
      </c>
      <c r="G5" s="17"/>
      <c r="H5" s="17"/>
      <c r="I5" s="17" t="s">
        <v>10</v>
      </c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</row>
    <row r="6" spans="1:37" x14ac:dyDescent="0.2">
      <c r="A6" s="24" t="s">
        <v>0</v>
      </c>
      <c r="B6" s="25" t="s">
        <v>1</v>
      </c>
      <c r="C6" s="13">
        <f>IF(E5&gt;5, 2, IF(AND(E5&gt;2,E5&lt;6), 1, 0))</f>
        <v>0</v>
      </c>
      <c r="D6" s="1" t="s">
        <v>6</v>
      </c>
      <c r="G6" s="19" t="s">
        <v>7</v>
      </c>
      <c r="I6" s="26">
        <v>2</v>
      </c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</row>
    <row r="7" spans="1:37" x14ac:dyDescent="0.2">
      <c r="A7" s="27"/>
      <c r="B7" s="28" t="s">
        <v>2</v>
      </c>
      <c r="C7" s="14"/>
      <c r="D7" s="2" t="s">
        <v>6</v>
      </c>
      <c r="G7" s="19" t="s">
        <v>6</v>
      </c>
      <c r="I7" s="26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</row>
    <row r="8" spans="1:37" x14ac:dyDescent="0.2">
      <c r="A8" s="27"/>
      <c r="B8" s="28" t="s">
        <v>19</v>
      </c>
      <c r="C8" s="14"/>
      <c r="D8" s="2" t="s">
        <v>6</v>
      </c>
      <c r="G8" s="19">
        <v>0</v>
      </c>
      <c r="I8" s="26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</row>
    <row r="9" spans="1:37" x14ac:dyDescent="0.2">
      <c r="A9" s="27"/>
      <c r="B9" s="28" t="s">
        <v>3</v>
      </c>
      <c r="C9" s="14"/>
      <c r="D9" s="2" t="s">
        <v>6</v>
      </c>
      <c r="G9" s="19">
        <v>1</v>
      </c>
      <c r="I9" s="26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</row>
    <row r="10" spans="1:37" x14ac:dyDescent="0.2">
      <c r="A10" s="27"/>
      <c r="B10" s="28" t="s">
        <v>5</v>
      </c>
      <c r="C10" s="14"/>
      <c r="D10" s="2" t="s">
        <v>6</v>
      </c>
      <c r="G10" s="19">
        <v>2</v>
      </c>
      <c r="I10" s="26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</row>
    <row r="11" spans="1:37" x14ac:dyDescent="0.2">
      <c r="A11" s="29"/>
      <c r="B11" s="30" t="s">
        <v>4</v>
      </c>
      <c r="C11" s="15"/>
      <c r="D11" s="3" t="s">
        <v>6</v>
      </c>
      <c r="G11" s="19">
        <v>3</v>
      </c>
      <c r="I11" s="26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</row>
    <row r="12" spans="1:37" x14ac:dyDescent="0.2">
      <c r="A12" s="31"/>
      <c r="B12" s="32"/>
      <c r="C12" s="9"/>
      <c r="D12" s="33"/>
      <c r="I12" s="34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</row>
    <row r="13" spans="1:37" x14ac:dyDescent="0.2">
      <c r="A13" s="24" t="s">
        <v>20</v>
      </c>
      <c r="B13" s="25" t="s">
        <v>21</v>
      </c>
      <c r="C13" s="13">
        <f>IF(E14=11, 5, IF(AND(E14&lt;11,E14&gt;8), 4, IF(AND(E14&lt;9, E14&gt;6), 3, IF(AND(E14&lt;7,E14&gt;4), 2, IF(AND(E14&lt;5, E14&gt;2), 1, 0)))))</f>
        <v>0</v>
      </c>
      <c r="D13" s="1" t="s">
        <v>8</v>
      </c>
      <c r="E13" s="19" t="s">
        <v>8</v>
      </c>
      <c r="F13" s="19" t="s">
        <v>9</v>
      </c>
      <c r="I13" s="34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</row>
    <row r="14" spans="1:37" x14ac:dyDescent="0.2">
      <c r="A14" s="27"/>
      <c r="B14" s="28" t="s">
        <v>22</v>
      </c>
      <c r="C14" s="14"/>
      <c r="D14" s="2" t="s">
        <v>8</v>
      </c>
      <c r="E14" s="17">
        <f>COUNTIF(D13:D23, "Ja")</f>
        <v>0</v>
      </c>
      <c r="I14" s="34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</row>
    <row r="15" spans="1:37" x14ac:dyDescent="0.2">
      <c r="A15" s="27"/>
      <c r="B15" s="28" t="s">
        <v>23</v>
      </c>
      <c r="C15" s="14"/>
      <c r="D15" s="2" t="s">
        <v>8</v>
      </c>
      <c r="I15" s="34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</row>
    <row r="16" spans="1:37" x14ac:dyDescent="0.2">
      <c r="A16" s="27"/>
      <c r="B16" s="28" t="s">
        <v>24</v>
      </c>
      <c r="C16" s="14"/>
      <c r="D16" s="2" t="s">
        <v>8</v>
      </c>
      <c r="I16" s="34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</row>
    <row r="17" spans="1:37" x14ac:dyDescent="0.2">
      <c r="A17" s="27"/>
      <c r="B17" s="28" t="s">
        <v>25</v>
      </c>
      <c r="C17" s="14"/>
      <c r="D17" s="2" t="s">
        <v>8</v>
      </c>
      <c r="I17" s="34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</row>
    <row r="18" spans="1:37" x14ac:dyDescent="0.2">
      <c r="A18" s="27"/>
      <c r="B18" s="28" t="s">
        <v>27</v>
      </c>
      <c r="C18" s="14"/>
      <c r="D18" s="2" t="s">
        <v>8</v>
      </c>
      <c r="I18" s="34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</row>
    <row r="19" spans="1:37" x14ac:dyDescent="0.2">
      <c r="A19" s="27"/>
      <c r="B19" s="28" t="s">
        <v>26</v>
      </c>
      <c r="C19" s="14"/>
      <c r="D19" s="2" t="s">
        <v>8</v>
      </c>
      <c r="I19" s="34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</row>
    <row r="20" spans="1:37" x14ac:dyDescent="0.2">
      <c r="A20" s="27"/>
      <c r="B20" s="28" t="s">
        <v>28</v>
      </c>
      <c r="C20" s="14"/>
      <c r="D20" s="2" t="s">
        <v>8</v>
      </c>
      <c r="I20" s="34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</row>
    <row r="21" spans="1:37" x14ac:dyDescent="0.2">
      <c r="A21" s="27"/>
      <c r="B21" s="28" t="s">
        <v>29</v>
      </c>
      <c r="C21" s="14"/>
      <c r="D21" s="2" t="s">
        <v>8</v>
      </c>
      <c r="I21" s="34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</row>
    <row r="22" spans="1:37" x14ac:dyDescent="0.2">
      <c r="A22" s="27"/>
      <c r="B22" s="28" t="s">
        <v>30</v>
      </c>
      <c r="C22" s="14"/>
      <c r="D22" s="2" t="s">
        <v>8</v>
      </c>
      <c r="I22" s="34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</row>
    <row r="23" spans="1:37" x14ac:dyDescent="0.2">
      <c r="A23" s="29"/>
      <c r="B23" s="30" t="s">
        <v>31</v>
      </c>
      <c r="C23" s="15"/>
      <c r="D23" s="3" t="s">
        <v>8</v>
      </c>
      <c r="I23" s="34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</row>
    <row r="24" spans="1:37" x14ac:dyDescent="0.2">
      <c r="A24" s="31"/>
      <c r="B24" s="32"/>
      <c r="C24" s="9"/>
      <c r="D24" s="33"/>
      <c r="I24" s="34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</row>
    <row r="25" spans="1:37" ht="15.75" x14ac:dyDescent="0.25">
      <c r="A25" s="24" t="s">
        <v>32</v>
      </c>
      <c r="B25" s="25" t="s">
        <v>21</v>
      </c>
      <c r="C25" s="13">
        <f>IF(M35=21,5,IF(AND(M35&lt;21,M35&gt;16),4,IF(AND(M35&lt;17,M35&gt;12),3,IF(AND(M35&lt;13,M35&gt;8),2,IF(AND(M35&lt;9,M35&gt;4),1,0)))))</f>
        <v>0</v>
      </c>
      <c r="D25" s="1" t="s">
        <v>8</v>
      </c>
      <c r="E25" s="35">
        <f>IF(D25="Nee", 0, 1)</f>
        <v>0</v>
      </c>
      <c r="I25" s="34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</row>
    <row r="26" spans="1:37" ht="15.75" x14ac:dyDescent="0.25">
      <c r="A26" s="27"/>
      <c r="B26" s="28" t="s">
        <v>22</v>
      </c>
      <c r="C26" s="14"/>
      <c r="D26" s="2" t="s">
        <v>8</v>
      </c>
      <c r="E26" s="35">
        <f>IF(D26="Nee", 0, 1)</f>
        <v>0</v>
      </c>
      <c r="I26" s="34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</row>
    <row r="27" spans="1:37" x14ac:dyDescent="0.2">
      <c r="A27" s="27"/>
      <c r="B27" s="28" t="s">
        <v>33</v>
      </c>
      <c r="C27" s="14"/>
      <c r="D27" s="2">
        <v>0</v>
      </c>
      <c r="E27" s="19">
        <v>0</v>
      </c>
      <c r="F27" s="19">
        <v>1</v>
      </c>
      <c r="G27" s="19">
        <v>2</v>
      </c>
      <c r="H27" s="19">
        <v>3</v>
      </c>
      <c r="I27" s="36">
        <f>SUM(D27:D28)</f>
        <v>0</v>
      </c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</row>
    <row r="28" spans="1:37" ht="15.75" x14ac:dyDescent="0.25">
      <c r="A28" s="27"/>
      <c r="B28" s="28" t="s">
        <v>34</v>
      </c>
      <c r="C28" s="14"/>
      <c r="D28" s="2">
        <v>0</v>
      </c>
      <c r="E28" s="19">
        <v>0</v>
      </c>
      <c r="F28" s="19">
        <v>1</v>
      </c>
      <c r="G28" s="19">
        <v>2</v>
      </c>
      <c r="H28" s="19">
        <v>3</v>
      </c>
      <c r="J28" s="37">
        <f>IF(I27=6, 3, IF(AND(I27&lt;6,I27&gt;3, 2), 2, IF(AND(I27&gt;1,I27&lt;4), 1, 0)))</f>
        <v>0</v>
      </c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</row>
    <row r="29" spans="1:37" ht="15.75" x14ac:dyDescent="0.25">
      <c r="A29" s="27"/>
      <c r="B29" s="28" t="s">
        <v>35</v>
      </c>
      <c r="C29" s="14"/>
      <c r="D29" s="2" t="s">
        <v>8</v>
      </c>
      <c r="E29" s="35">
        <f>IF(D29="Nee", 0, 1)</f>
        <v>0</v>
      </c>
      <c r="I29" s="34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</row>
    <row r="30" spans="1:37" ht="15.75" x14ac:dyDescent="0.25">
      <c r="A30" s="27"/>
      <c r="B30" s="28" t="s">
        <v>36</v>
      </c>
      <c r="C30" s="14"/>
      <c r="D30" s="2" t="s">
        <v>8</v>
      </c>
      <c r="E30" s="35">
        <f>IF(D30="Nee", 0, 1)</f>
        <v>0</v>
      </c>
      <c r="I30" s="34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</row>
    <row r="31" spans="1:37" ht="15.75" x14ac:dyDescent="0.25">
      <c r="A31" s="27"/>
      <c r="B31" s="28" t="s">
        <v>37</v>
      </c>
      <c r="C31" s="14"/>
      <c r="D31" s="2">
        <v>0</v>
      </c>
      <c r="E31" s="19">
        <v>0</v>
      </c>
      <c r="F31" s="19">
        <v>1</v>
      </c>
      <c r="G31" s="19">
        <v>2</v>
      </c>
      <c r="H31" s="19">
        <v>3</v>
      </c>
      <c r="I31" s="34">
        <v>4</v>
      </c>
      <c r="J31" s="19">
        <v>5</v>
      </c>
      <c r="K31" s="19">
        <v>6</v>
      </c>
      <c r="L31" s="19">
        <v>7</v>
      </c>
      <c r="M31" s="35">
        <f>IF(D31=7, 3, IF(AND(D31&lt;7,D31&gt;4),2,IF(AND(D31&lt;5,D31&gt;2),1,0)))</f>
        <v>0</v>
      </c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</row>
    <row r="32" spans="1:37" ht="15.75" x14ac:dyDescent="0.25">
      <c r="A32" s="27"/>
      <c r="B32" s="28" t="s">
        <v>38</v>
      </c>
      <c r="C32" s="14"/>
      <c r="D32" s="2" t="s">
        <v>8</v>
      </c>
      <c r="E32" s="35">
        <f>IF(D32="Nee", 0, 1)</f>
        <v>0</v>
      </c>
      <c r="I32" s="34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</row>
    <row r="33" spans="1:37" ht="15.75" x14ac:dyDescent="0.25">
      <c r="A33" s="27"/>
      <c r="B33" s="28" t="s">
        <v>39</v>
      </c>
      <c r="C33" s="14"/>
      <c r="D33" s="2" t="s">
        <v>8</v>
      </c>
      <c r="E33" s="35">
        <f>IF(D33="Nee", 0, 1)</f>
        <v>0</v>
      </c>
      <c r="I33" s="34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</row>
    <row r="34" spans="1:37" ht="15.75" x14ac:dyDescent="0.25">
      <c r="A34" s="27"/>
      <c r="B34" s="28" t="s">
        <v>40</v>
      </c>
      <c r="C34" s="14"/>
      <c r="D34" s="2" t="s">
        <v>8</v>
      </c>
      <c r="E34" s="35">
        <f>IF(D34="Nee", 0, 1)</f>
        <v>0</v>
      </c>
      <c r="I34" s="34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</row>
    <row r="35" spans="1:37" ht="15.75" x14ac:dyDescent="0.25">
      <c r="A35" s="29"/>
      <c r="B35" s="30" t="s">
        <v>41</v>
      </c>
      <c r="C35" s="15"/>
      <c r="D35" s="3">
        <v>0</v>
      </c>
      <c r="E35" s="19">
        <v>0</v>
      </c>
      <c r="F35" s="19">
        <v>1</v>
      </c>
      <c r="G35" s="19">
        <v>2</v>
      </c>
      <c r="H35" s="19">
        <v>3</v>
      </c>
      <c r="I35" s="34">
        <v>4</v>
      </c>
      <c r="J35" s="19">
        <v>5</v>
      </c>
      <c r="K35" s="35">
        <f>IF(D35=5,2,IF(AND(D35&lt;5,D35&gt;2),1,0))</f>
        <v>0</v>
      </c>
      <c r="M35" s="17">
        <f>SUM(E25+E26+I27+J28+E29+E30+M31+E32+E33+E34+K35)</f>
        <v>0</v>
      </c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</row>
    <row r="36" spans="1:37" x14ac:dyDescent="0.2">
      <c r="A36" s="31"/>
      <c r="B36" s="32"/>
      <c r="C36" s="9"/>
      <c r="D36" s="33"/>
      <c r="I36" s="34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</row>
    <row r="37" spans="1:37" ht="15.75" x14ac:dyDescent="0.25">
      <c r="A37" s="24" t="s">
        <v>42</v>
      </c>
      <c r="B37" s="25" t="s">
        <v>21</v>
      </c>
      <c r="C37" s="13">
        <f>IF(I45=10,5,IF(AND(I45&lt;10,I45&gt;7),4,IF(AND(I45&lt;8,I45&gt;5),3,IF(AND(I45&lt;6,I45&gt;3),2,IF(AND(I45&lt;4,I45&gt;1),1,0)))))</f>
        <v>0</v>
      </c>
      <c r="D37" s="1" t="s">
        <v>8</v>
      </c>
      <c r="E37" s="35">
        <f t="shared" ref="E37:E44" si="0">IF(D37="Nee", 0, 1)</f>
        <v>0</v>
      </c>
      <c r="I37" s="34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</row>
    <row r="38" spans="1:37" ht="15.75" x14ac:dyDescent="0.25">
      <c r="A38" s="27"/>
      <c r="B38" s="28" t="s">
        <v>22</v>
      </c>
      <c r="C38" s="14"/>
      <c r="D38" s="2" t="s">
        <v>8</v>
      </c>
      <c r="E38" s="35">
        <f t="shared" si="0"/>
        <v>0</v>
      </c>
      <c r="I38" s="34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</row>
    <row r="39" spans="1:37" ht="15.75" customHeight="1" x14ac:dyDescent="0.25">
      <c r="A39" s="27"/>
      <c r="B39" s="28" t="s">
        <v>43</v>
      </c>
      <c r="C39" s="14"/>
      <c r="D39" s="2" t="s">
        <v>8</v>
      </c>
      <c r="E39" s="35">
        <f t="shared" si="0"/>
        <v>0</v>
      </c>
      <c r="I39" s="34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</row>
    <row r="40" spans="1:37" ht="15.75" x14ac:dyDescent="0.25">
      <c r="A40" s="27"/>
      <c r="B40" s="28" t="s">
        <v>44</v>
      </c>
      <c r="C40" s="14"/>
      <c r="D40" s="2" t="s">
        <v>8</v>
      </c>
      <c r="E40" s="35">
        <f t="shared" si="0"/>
        <v>0</v>
      </c>
      <c r="I40" s="34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</row>
    <row r="41" spans="1:37" ht="15.75" x14ac:dyDescent="0.25">
      <c r="A41" s="27"/>
      <c r="B41" s="28" t="s">
        <v>45</v>
      </c>
      <c r="C41" s="14"/>
      <c r="D41" s="2" t="s">
        <v>8</v>
      </c>
      <c r="E41" s="35">
        <f t="shared" si="0"/>
        <v>0</v>
      </c>
      <c r="I41" s="34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</row>
    <row r="42" spans="1:37" ht="15.75" x14ac:dyDescent="0.25">
      <c r="A42" s="27"/>
      <c r="B42" s="28" t="s">
        <v>46</v>
      </c>
      <c r="C42" s="14"/>
      <c r="D42" s="2" t="s">
        <v>8</v>
      </c>
      <c r="E42" s="35">
        <f t="shared" si="0"/>
        <v>0</v>
      </c>
      <c r="I42" s="34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</row>
    <row r="43" spans="1:37" ht="15.75" x14ac:dyDescent="0.25">
      <c r="A43" s="27"/>
      <c r="B43" s="28" t="s">
        <v>47</v>
      </c>
      <c r="C43" s="14"/>
      <c r="D43" s="2" t="s">
        <v>8</v>
      </c>
      <c r="E43" s="35">
        <f t="shared" si="0"/>
        <v>0</v>
      </c>
      <c r="I43" s="34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</row>
    <row r="44" spans="1:37" ht="15.75" x14ac:dyDescent="0.25">
      <c r="A44" s="27"/>
      <c r="B44" s="28" t="s">
        <v>48</v>
      </c>
      <c r="C44" s="14"/>
      <c r="D44" s="2" t="s">
        <v>8</v>
      </c>
      <c r="E44" s="35">
        <f t="shared" si="0"/>
        <v>0</v>
      </c>
      <c r="I44" s="34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</row>
    <row r="45" spans="1:37" x14ac:dyDescent="0.2">
      <c r="A45" s="29"/>
      <c r="B45" s="30" t="s">
        <v>49</v>
      </c>
      <c r="C45" s="15"/>
      <c r="D45" s="3" t="s">
        <v>6</v>
      </c>
      <c r="E45" s="19" t="s">
        <v>6</v>
      </c>
      <c r="F45" s="19" t="s">
        <v>50</v>
      </c>
      <c r="G45" s="19" t="s">
        <v>7</v>
      </c>
      <c r="H45" s="34">
        <f>IF(D45="Onvoldoende", 0, IF(D45="Matig",1,2))</f>
        <v>0</v>
      </c>
      <c r="I45" s="19">
        <f>SUM(E37:E43,E44,H45)</f>
        <v>0</v>
      </c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</row>
    <row r="46" spans="1:37" x14ac:dyDescent="0.2">
      <c r="A46" s="31"/>
      <c r="B46" s="32"/>
      <c r="C46" s="9"/>
      <c r="D46" s="33"/>
      <c r="I46" s="34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</row>
    <row r="47" spans="1:37" ht="15.75" x14ac:dyDescent="0.25">
      <c r="A47" s="24" t="s">
        <v>51</v>
      </c>
      <c r="B47" s="25" t="s">
        <v>21</v>
      </c>
      <c r="C47" s="13">
        <f>IF(I55=9,5,IF(AND(I55&lt;9,I55&gt;6),4,IF(AND(I55&lt;7,I55&gt;4),3,IF(AND(I55&lt;5,I55&gt;2),2,IF(AND(I55&lt;3,I55&gt;0),1,0)))))</f>
        <v>0</v>
      </c>
      <c r="D47" s="1" t="s">
        <v>8</v>
      </c>
      <c r="E47" s="35">
        <f t="shared" ref="E47:E55" si="1">IF(D47="Nee", 0, 1)</f>
        <v>0</v>
      </c>
      <c r="I47" s="34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</row>
    <row r="48" spans="1:37" ht="15.75" x14ac:dyDescent="0.25">
      <c r="A48" s="27"/>
      <c r="B48" s="28" t="s">
        <v>22</v>
      </c>
      <c r="C48" s="14"/>
      <c r="D48" s="2" t="s">
        <v>8</v>
      </c>
      <c r="E48" s="35">
        <f t="shared" si="1"/>
        <v>0</v>
      </c>
      <c r="I48" s="34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</row>
    <row r="49" spans="1:37" ht="15.75" x14ac:dyDescent="0.25">
      <c r="A49" s="27"/>
      <c r="B49" s="28" t="s">
        <v>52</v>
      </c>
      <c r="C49" s="14"/>
      <c r="D49" s="2" t="s">
        <v>8</v>
      </c>
      <c r="E49" s="35">
        <f t="shared" si="1"/>
        <v>0</v>
      </c>
      <c r="I49" s="34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</row>
    <row r="50" spans="1:37" ht="15.75" x14ac:dyDescent="0.25">
      <c r="A50" s="27"/>
      <c r="B50" s="28" t="s">
        <v>53</v>
      </c>
      <c r="C50" s="14"/>
      <c r="D50" s="2" t="s">
        <v>8</v>
      </c>
      <c r="E50" s="35">
        <f t="shared" si="1"/>
        <v>0</v>
      </c>
      <c r="I50" s="34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</row>
    <row r="51" spans="1:37" ht="15.75" x14ac:dyDescent="0.25">
      <c r="A51" s="27"/>
      <c r="B51" s="28" t="s">
        <v>54</v>
      </c>
      <c r="C51" s="14"/>
      <c r="D51" s="2" t="s">
        <v>8</v>
      </c>
      <c r="E51" s="35">
        <f t="shared" si="1"/>
        <v>0</v>
      </c>
      <c r="I51" s="34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</row>
    <row r="52" spans="1:37" ht="15.75" x14ac:dyDescent="0.25">
      <c r="A52" s="27"/>
      <c r="B52" s="28" t="s">
        <v>55</v>
      </c>
      <c r="C52" s="14"/>
      <c r="D52" s="2" t="s">
        <v>8</v>
      </c>
      <c r="E52" s="35">
        <f t="shared" si="1"/>
        <v>0</v>
      </c>
      <c r="I52" s="34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</row>
    <row r="53" spans="1:37" ht="15.75" x14ac:dyDescent="0.25">
      <c r="A53" s="27"/>
      <c r="B53" s="28" t="s">
        <v>56</v>
      </c>
      <c r="C53" s="14"/>
      <c r="D53" s="2" t="s">
        <v>8</v>
      </c>
      <c r="E53" s="35">
        <f t="shared" si="1"/>
        <v>0</v>
      </c>
      <c r="I53" s="34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</row>
    <row r="54" spans="1:37" ht="15.75" x14ac:dyDescent="0.25">
      <c r="A54" s="27"/>
      <c r="B54" s="28" t="s">
        <v>57</v>
      </c>
      <c r="C54" s="14"/>
      <c r="D54" s="2" t="s">
        <v>8</v>
      </c>
      <c r="E54" s="35">
        <f t="shared" si="1"/>
        <v>0</v>
      </c>
      <c r="I54" s="34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</row>
    <row r="55" spans="1:37" ht="15.75" x14ac:dyDescent="0.25">
      <c r="A55" s="29"/>
      <c r="B55" s="30" t="s">
        <v>58</v>
      </c>
      <c r="C55" s="15"/>
      <c r="D55" s="3" t="s">
        <v>8</v>
      </c>
      <c r="E55" s="35">
        <f t="shared" si="1"/>
        <v>0</v>
      </c>
      <c r="I55" s="34">
        <f>SUM(E47:E55)</f>
        <v>0</v>
      </c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</row>
    <row r="56" spans="1:37" ht="15.75" x14ac:dyDescent="0.25">
      <c r="A56" s="31"/>
      <c r="B56" s="32"/>
      <c r="C56" s="9"/>
      <c r="D56" s="33"/>
      <c r="E56" s="38"/>
      <c r="I56" s="34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</row>
    <row r="57" spans="1:37" ht="15.75" x14ac:dyDescent="0.25">
      <c r="A57" s="24" t="s">
        <v>59</v>
      </c>
      <c r="B57" s="25" t="s">
        <v>21</v>
      </c>
      <c r="C57" s="13">
        <f>IF(I66=10,5,IF(AND(I66&lt;10,I66&gt;7),4,IF(AND(I66&lt;8,I66&gt;5),3,IF(AND(I66&lt;6,I66&gt;3),2,IF(AND(I66&lt;4,I66&gt;1),1,0)))))</f>
        <v>0</v>
      </c>
      <c r="D57" s="1" t="s">
        <v>8</v>
      </c>
      <c r="E57" s="35">
        <f t="shared" ref="E57:E66" si="2">IF(D57="Nee", 0, 1)</f>
        <v>0</v>
      </c>
      <c r="I57" s="34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</row>
    <row r="58" spans="1:37" ht="15.75" x14ac:dyDescent="0.25">
      <c r="A58" s="27"/>
      <c r="B58" s="28" t="s">
        <v>22</v>
      </c>
      <c r="C58" s="14"/>
      <c r="D58" s="2" t="s">
        <v>8</v>
      </c>
      <c r="E58" s="35">
        <f t="shared" si="2"/>
        <v>0</v>
      </c>
      <c r="I58" s="34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</row>
    <row r="59" spans="1:37" ht="15.75" x14ac:dyDescent="0.25">
      <c r="A59" s="27"/>
      <c r="B59" s="28" t="s">
        <v>60</v>
      </c>
      <c r="C59" s="14"/>
      <c r="D59" s="2" t="s">
        <v>8</v>
      </c>
      <c r="E59" s="35">
        <f t="shared" si="2"/>
        <v>0</v>
      </c>
      <c r="I59" s="34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</row>
    <row r="60" spans="1:37" ht="15.75" x14ac:dyDescent="0.25">
      <c r="A60" s="27"/>
      <c r="B60" s="28" t="s">
        <v>61</v>
      </c>
      <c r="C60" s="14"/>
      <c r="D60" s="2" t="s">
        <v>8</v>
      </c>
      <c r="E60" s="35">
        <f t="shared" si="2"/>
        <v>0</v>
      </c>
      <c r="I60" s="34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</row>
    <row r="61" spans="1:37" ht="15.75" x14ac:dyDescent="0.25">
      <c r="A61" s="27"/>
      <c r="B61" s="28" t="s">
        <v>62</v>
      </c>
      <c r="C61" s="14"/>
      <c r="D61" s="2" t="s">
        <v>8</v>
      </c>
      <c r="E61" s="35">
        <f t="shared" si="2"/>
        <v>0</v>
      </c>
      <c r="I61" s="34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</row>
    <row r="62" spans="1:37" ht="15.75" x14ac:dyDescent="0.25">
      <c r="A62" s="27"/>
      <c r="B62" s="28" t="s">
        <v>63</v>
      </c>
      <c r="C62" s="14"/>
      <c r="D62" s="2" t="s">
        <v>8</v>
      </c>
      <c r="E62" s="35">
        <f t="shared" si="2"/>
        <v>0</v>
      </c>
      <c r="I62" s="34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</row>
    <row r="63" spans="1:37" ht="15.75" x14ac:dyDescent="0.25">
      <c r="A63" s="27"/>
      <c r="B63" s="28" t="s">
        <v>64</v>
      </c>
      <c r="C63" s="14"/>
      <c r="D63" s="2" t="s">
        <v>8</v>
      </c>
      <c r="E63" s="35">
        <f t="shared" si="2"/>
        <v>0</v>
      </c>
      <c r="I63" s="34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</row>
    <row r="64" spans="1:37" ht="15.75" x14ac:dyDescent="0.25">
      <c r="A64" s="27"/>
      <c r="B64" s="28" t="s">
        <v>65</v>
      </c>
      <c r="C64" s="14"/>
      <c r="D64" s="2" t="s">
        <v>8</v>
      </c>
      <c r="E64" s="35">
        <f t="shared" si="2"/>
        <v>0</v>
      </c>
      <c r="I64" s="34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</row>
    <row r="65" spans="1:37" ht="15.75" x14ac:dyDescent="0.25">
      <c r="A65" s="27"/>
      <c r="B65" s="28" t="s">
        <v>66</v>
      </c>
      <c r="C65" s="14"/>
      <c r="D65" s="2" t="s">
        <v>8</v>
      </c>
      <c r="E65" s="35">
        <f t="shared" si="2"/>
        <v>0</v>
      </c>
      <c r="I65" s="34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</row>
    <row r="66" spans="1:37" ht="15.75" x14ac:dyDescent="0.25">
      <c r="A66" s="29"/>
      <c r="B66" s="30" t="s">
        <v>67</v>
      </c>
      <c r="C66" s="15"/>
      <c r="D66" s="3" t="s">
        <v>8</v>
      </c>
      <c r="E66" s="35">
        <f t="shared" si="2"/>
        <v>0</v>
      </c>
      <c r="I66" s="34">
        <f>SUM(E57:E66)</f>
        <v>0</v>
      </c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</row>
    <row r="67" spans="1:37" ht="15.75" x14ac:dyDescent="0.25">
      <c r="A67" s="31"/>
      <c r="B67" s="32"/>
      <c r="C67" s="9"/>
      <c r="D67" s="33"/>
      <c r="E67" s="38"/>
      <c r="I67" s="34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</row>
    <row r="68" spans="1:37" ht="15.75" x14ac:dyDescent="0.25">
      <c r="A68" s="24" t="s">
        <v>73</v>
      </c>
      <c r="B68" s="25" t="s">
        <v>21</v>
      </c>
      <c r="C68" s="13">
        <f>IF(I72=8,5,IF(I72=7,4,IF(I72=6,3,IF(I72=5,2,IF(I72=4,1,0)))))</f>
        <v>0</v>
      </c>
      <c r="D68" s="1" t="s">
        <v>8</v>
      </c>
      <c r="E68" s="35">
        <f>IF(D68="Nee", 0, 1)</f>
        <v>0</v>
      </c>
      <c r="I68" s="34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</row>
    <row r="69" spans="1:37" ht="15.75" x14ac:dyDescent="0.25">
      <c r="A69" s="27"/>
      <c r="B69" s="28" t="s">
        <v>22</v>
      </c>
      <c r="C69" s="14"/>
      <c r="D69" s="2" t="s">
        <v>8</v>
      </c>
      <c r="E69" s="35">
        <f>IF(D69="Nee", 0, 1)</f>
        <v>0</v>
      </c>
      <c r="I69" s="34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</row>
    <row r="70" spans="1:37" x14ac:dyDescent="0.2">
      <c r="A70" s="27"/>
      <c r="B70" s="28" t="s">
        <v>68</v>
      </c>
      <c r="C70" s="14"/>
      <c r="D70" s="2" t="s">
        <v>69</v>
      </c>
      <c r="E70" s="17" t="s">
        <v>69</v>
      </c>
      <c r="F70" s="19" t="s">
        <v>6</v>
      </c>
      <c r="G70" s="19" t="s">
        <v>50</v>
      </c>
      <c r="H70" s="19" t="s">
        <v>7</v>
      </c>
      <c r="I70" s="34" t="s">
        <v>70</v>
      </c>
      <c r="J70" s="19">
        <f>IF(D70="Niet gemaakt",0,IF(D70="Onvoldoende",1,IF(D70="Matig",2,IF(D70="Voldoende",3,4))))</f>
        <v>0</v>
      </c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</row>
    <row r="71" spans="1:37" ht="15.75" x14ac:dyDescent="0.25">
      <c r="A71" s="27"/>
      <c r="B71" s="28" t="s">
        <v>71</v>
      </c>
      <c r="C71" s="14"/>
      <c r="D71" s="2" t="s">
        <v>8</v>
      </c>
      <c r="E71" s="35">
        <f>IF(D71="Nee", 0, 1)</f>
        <v>0</v>
      </c>
      <c r="I71" s="34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</row>
    <row r="72" spans="1:37" ht="15.75" x14ac:dyDescent="0.25">
      <c r="A72" s="29"/>
      <c r="B72" s="30" t="s">
        <v>72</v>
      </c>
      <c r="C72" s="15"/>
      <c r="D72" s="3" t="s">
        <v>8</v>
      </c>
      <c r="E72" s="35">
        <f>IF(D72="Nee", 0, 1)</f>
        <v>0</v>
      </c>
      <c r="I72" s="34">
        <f>SUM(E68:E69,J70,E71:E72)</f>
        <v>0</v>
      </c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</row>
    <row r="73" spans="1:37" ht="15.75" x14ac:dyDescent="0.25">
      <c r="A73" s="31"/>
      <c r="B73" s="32"/>
      <c r="C73" s="9"/>
      <c r="D73" s="33"/>
      <c r="E73" s="38"/>
      <c r="I73" s="34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</row>
    <row r="74" spans="1:37" x14ac:dyDescent="0.2">
      <c r="A74" s="39"/>
      <c r="B74" s="40" t="s">
        <v>11</v>
      </c>
      <c r="C74" s="41">
        <f>SUM(C68,C57,C47,C37,C25,C13,C6)</f>
        <v>0</v>
      </c>
      <c r="D74" s="42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</row>
    <row r="75" spans="1:37" ht="15.75" x14ac:dyDescent="0.25">
      <c r="A75" s="43"/>
      <c r="B75" s="44" t="s">
        <v>12</v>
      </c>
      <c r="C75" s="45">
        <f>SUM(((9/I75)*C74)+1)</f>
        <v>1</v>
      </c>
      <c r="D75" s="46"/>
      <c r="I75" s="19">
        <v>32</v>
      </c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</row>
    <row r="76" spans="1:37" x14ac:dyDescent="0.2">
      <c r="A76" s="16"/>
      <c r="B76" s="17"/>
      <c r="C76" s="16"/>
      <c r="D76" s="18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</row>
    <row r="77" spans="1:37" x14ac:dyDescent="0.2">
      <c r="A77" s="16"/>
      <c r="B77" s="17"/>
      <c r="C77" s="16"/>
      <c r="D77" s="18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</row>
    <row r="78" spans="1:37" x14ac:dyDescent="0.2">
      <c r="A78" s="16"/>
      <c r="B78" s="17"/>
      <c r="C78" s="16"/>
      <c r="D78" s="18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</row>
    <row r="79" spans="1:37" x14ac:dyDescent="0.2">
      <c r="A79" s="16"/>
      <c r="B79" s="17"/>
      <c r="C79" s="16"/>
      <c r="D79" s="18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</row>
    <row r="80" spans="1:37" x14ac:dyDescent="0.2">
      <c r="A80" s="16"/>
      <c r="B80" s="17"/>
      <c r="C80" s="16"/>
      <c r="D80" s="18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</row>
    <row r="81" spans="1:37" x14ac:dyDescent="0.2">
      <c r="A81" s="16"/>
      <c r="B81" s="17"/>
      <c r="C81" s="16"/>
      <c r="D81" s="18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</row>
    <row r="82" spans="1:37" x14ac:dyDescent="0.2">
      <c r="A82" s="16"/>
      <c r="B82" s="17"/>
      <c r="C82" s="16"/>
      <c r="D82" s="18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</row>
    <row r="83" spans="1:37" x14ac:dyDescent="0.2">
      <c r="AE83" s="17"/>
      <c r="AF83" s="17"/>
      <c r="AG83" s="17"/>
      <c r="AH83" s="17"/>
      <c r="AI83" s="17"/>
      <c r="AJ83" s="17"/>
      <c r="AK83" s="17"/>
    </row>
  </sheetData>
  <sheetProtection algorithmName="SHA-512" hashValue="mJq15H5JZK8rUBVVx/vPYECAiKdc0p/RArWeUENVk6JVG3F9VlD34iO12O01myWzu2IL8geGuPn74xasjKFgsw==" saltValue="+QfsOeQ3PUPQgUqDeibPYw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C40:C44 C6:C38 B6:B73 A6:A38 C50:C54 C46:C48 A40:A73" name="Bereik1"/>
  </protectedRanges>
  <mergeCells count="19">
    <mergeCell ref="A57:A66"/>
    <mergeCell ref="C57:C66"/>
    <mergeCell ref="A68:A72"/>
    <mergeCell ref="C68:C72"/>
    <mergeCell ref="C74:D74"/>
    <mergeCell ref="C75:D75"/>
    <mergeCell ref="A25:A35"/>
    <mergeCell ref="C25:C35"/>
    <mergeCell ref="A37:A45"/>
    <mergeCell ref="C37:C45"/>
    <mergeCell ref="A47:A55"/>
    <mergeCell ref="C47:C55"/>
    <mergeCell ref="A2:D2"/>
    <mergeCell ref="A4:B4"/>
    <mergeCell ref="A6:A11"/>
    <mergeCell ref="C6:C11"/>
    <mergeCell ref="I6:I11"/>
    <mergeCell ref="A13:A23"/>
    <mergeCell ref="C13:C23"/>
  </mergeCells>
  <dataValidations count="8">
    <dataValidation type="list" allowBlank="1" showInputMessage="1" showErrorMessage="1" sqref="D6:D11">
      <formula1>$G$6:$G$7</formula1>
    </dataValidation>
    <dataValidation type="list" allowBlank="1" showInputMessage="1" showErrorMessage="1" sqref="D13:D23 D25:D26 D29:D30 D32:D34 D37:D44 D47:D66 D68:D69 D71:D72">
      <formula1>$E$13:$F$13</formula1>
    </dataValidation>
    <dataValidation type="list" allowBlank="1" showInputMessage="1" showErrorMessage="1" sqref="D27">
      <formula1>$E$27:$H$27</formula1>
    </dataValidation>
    <dataValidation type="list" allowBlank="1" showInputMessage="1" showErrorMessage="1" sqref="D28">
      <formula1>$E$28:$H$28</formula1>
    </dataValidation>
    <dataValidation type="list" allowBlank="1" showInputMessage="1" showErrorMessage="1" sqref="D31">
      <formula1>$E$31:$L$31</formula1>
    </dataValidation>
    <dataValidation type="list" allowBlank="1" showInputMessage="1" showErrorMessage="1" sqref="D35">
      <formula1>$E$35:$J$35</formula1>
    </dataValidation>
    <dataValidation type="list" allowBlank="1" showInputMessage="1" showErrorMessage="1" sqref="D45">
      <formula1>$E$45:$G$45</formula1>
    </dataValidation>
    <dataValidation type="list" allowBlank="1" showInputMessage="1" showErrorMessage="1" sqref="D70">
      <formula1>$E$70:$I$70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3"/>
  <sheetViews>
    <sheetView workbookViewId="0">
      <selection sqref="A1:XFD1048576"/>
    </sheetView>
  </sheetViews>
  <sheetFormatPr defaultRowHeight="15" x14ac:dyDescent="0.2"/>
  <cols>
    <col min="1" max="1" width="9.140625" style="47"/>
    <col min="2" max="2" width="99.5703125" style="19" bestFit="1" customWidth="1"/>
    <col min="3" max="3" width="5.42578125" style="47" customWidth="1"/>
    <col min="4" max="4" width="15.5703125" style="48" bestFit="1" customWidth="1"/>
    <col min="5" max="5" width="9.140625" style="19" hidden="1" customWidth="1"/>
    <col min="6" max="6" width="10.5703125" style="19" hidden="1" customWidth="1"/>
    <col min="7" max="12" width="9.140625" style="19" hidden="1" customWidth="1"/>
    <col min="13" max="13" width="0" style="19" hidden="1" customWidth="1"/>
    <col min="14" max="16384" width="9.140625" style="19"/>
  </cols>
  <sheetData>
    <row r="1" spans="1:37" x14ac:dyDescent="0.2">
      <c r="A1" s="16"/>
      <c r="B1" s="17"/>
      <c r="C1" s="16"/>
      <c r="D1" s="18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</row>
    <row r="2" spans="1:37" ht="15.75" x14ac:dyDescent="0.2">
      <c r="A2" s="20" t="s">
        <v>74</v>
      </c>
      <c r="B2" s="20"/>
      <c r="C2" s="20"/>
      <c r="D2" s="20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</row>
    <row r="3" spans="1:37" ht="15.75" x14ac:dyDescent="0.2">
      <c r="A3" s="21"/>
      <c r="B3" s="21"/>
      <c r="C3" s="21"/>
      <c r="D3" s="21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</row>
    <row r="4" spans="1:37" ht="30" customHeight="1" x14ac:dyDescent="0.2">
      <c r="A4" s="11" t="s">
        <v>13</v>
      </c>
      <c r="B4" s="12"/>
      <c r="C4" s="16"/>
      <c r="D4" s="4" t="s">
        <v>14</v>
      </c>
      <c r="E4" s="22"/>
      <c r="F4" s="22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5" spans="1:37" x14ac:dyDescent="0.2">
      <c r="A5" s="16"/>
      <c r="B5" s="23"/>
      <c r="C5" s="16"/>
      <c r="D5" s="18"/>
      <c r="E5" s="17">
        <f>COUNTIF(D6:D11, "Voldoende")</f>
        <v>0</v>
      </c>
      <c r="F5" s="17">
        <f>COUNTIF(D6:D11, "Onvoldoende")</f>
        <v>6</v>
      </c>
      <c r="G5" s="17"/>
      <c r="H5" s="17"/>
      <c r="I5" s="17" t="s">
        <v>10</v>
      </c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</row>
    <row r="6" spans="1:37" x14ac:dyDescent="0.2">
      <c r="A6" s="24" t="s">
        <v>0</v>
      </c>
      <c r="B6" s="25" t="s">
        <v>1</v>
      </c>
      <c r="C6" s="13">
        <f>IF(E5&gt;5, 2, IF(AND(E5&gt;2,E5&lt;6), 1, 0))</f>
        <v>0</v>
      </c>
      <c r="D6" s="1" t="s">
        <v>6</v>
      </c>
      <c r="G6" s="19" t="s">
        <v>7</v>
      </c>
      <c r="I6" s="26">
        <v>2</v>
      </c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</row>
    <row r="7" spans="1:37" x14ac:dyDescent="0.2">
      <c r="A7" s="27"/>
      <c r="B7" s="28" t="s">
        <v>2</v>
      </c>
      <c r="C7" s="14"/>
      <c r="D7" s="2" t="s">
        <v>6</v>
      </c>
      <c r="G7" s="19" t="s">
        <v>6</v>
      </c>
      <c r="I7" s="26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</row>
    <row r="8" spans="1:37" x14ac:dyDescent="0.2">
      <c r="A8" s="27"/>
      <c r="B8" s="28" t="s">
        <v>19</v>
      </c>
      <c r="C8" s="14"/>
      <c r="D8" s="2" t="s">
        <v>6</v>
      </c>
      <c r="G8" s="19">
        <v>0</v>
      </c>
      <c r="I8" s="26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</row>
    <row r="9" spans="1:37" x14ac:dyDescent="0.2">
      <c r="A9" s="27"/>
      <c r="B9" s="28" t="s">
        <v>3</v>
      </c>
      <c r="C9" s="14"/>
      <c r="D9" s="2" t="s">
        <v>6</v>
      </c>
      <c r="G9" s="19">
        <v>1</v>
      </c>
      <c r="I9" s="26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</row>
    <row r="10" spans="1:37" x14ac:dyDescent="0.2">
      <c r="A10" s="27"/>
      <c r="B10" s="28" t="s">
        <v>5</v>
      </c>
      <c r="C10" s="14"/>
      <c r="D10" s="2" t="s">
        <v>6</v>
      </c>
      <c r="G10" s="19">
        <v>2</v>
      </c>
      <c r="I10" s="26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</row>
    <row r="11" spans="1:37" x14ac:dyDescent="0.2">
      <c r="A11" s="29"/>
      <c r="B11" s="30" t="s">
        <v>4</v>
      </c>
      <c r="C11" s="15"/>
      <c r="D11" s="3" t="s">
        <v>6</v>
      </c>
      <c r="G11" s="19">
        <v>3</v>
      </c>
      <c r="I11" s="26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</row>
    <row r="12" spans="1:37" x14ac:dyDescent="0.2">
      <c r="A12" s="31"/>
      <c r="B12" s="32"/>
      <c r="C12" s="9"/>
      <c r="D12" s="33"/>
      <c r="I12" s="34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</row>
    <row r="13" spans="1:37" x14ac:dyDescent="0.2">
      <c r="A13" s="24" t="s">
        <v>20</v>
      </c>
      <c r="B13" s="25" t="s">
        <v>21</v>
      </c>
      <c r="C13" s="13">
        <f>IF(E14=11, 5, IF(AND(E14&lt;11,E14&gt;8), 4, IF(AND(E14&lt;9, E14&gt;6), 3, IF(AND(E14&lt;7,E14&gt;4), 2, IF(AND(E14&lt;5, E14&gt;2), 1, 0)))))</f>
        <v>0</v>
      </c>
      <c r="D13" s="1" t="s">
        <v>8</v>
      </c>
      <c r="E13" s="19" t="s">
        <v>8</v>
      </c>
      <c r="F13" s="19" t="s">
        <v>9</v>
      </c>
      <c r="I13" s="34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</row>
    <row r="14" spans="1:37" x14ac:dyDescent="0.2">
      <c r="A14" s="27"/>
      <c r="B14" s="28" t="s">
        <v>22</v>
      </c>
      <c r="C14" s="14"/>
      <c r="D14" s="2" t="s">
        <v>8</v>
      </c>
      <c r="E14" s="17">
        <f>COUNTIF(D13:D23, "Ja")</f>
        <v>0</v>
      </c>
      <c r="I14" s="34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</row>
    <row r="15" spans="1:37" x14ac:dyDescent="0.2">
      <c r="A15" s="27"/>
      <c r="B15" s="28" t="s">
        <v>23</v>
      </c>
      <c r="C15" s="14"/>
      <c r="D15" s="2" t="s">
        <v>8</v>
      </c>
      <c r="I15" s="34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</row>
    <row r="16" spans="1:37" x14ac:dyDescent="0.2">
      <c r="A16" s="27"/>
      <c r="B16" s="28" t="s">
        <v>24</v>
      </c>
      <c r="C16" s="14"/>
      <c r="D16" s="2" t="s">
        <v>8</v>
      </c>
      <c r="I16" s="34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</row>
    <row r="17" spans="1:37" x14ac:dyDescent="0.2">
      <c r="A17" s="27"/>
      <c r="B17" s="28" t="s">
        <v>25</v>
      </c>
      <c r="C17" s="14"/>
      <c r="D17" s="2" t="s">
        <v>8</v>
      </c>
      <c r="I17" s="34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</row>
    <row r="18" spans="1:37" x14ac:dyDescent="0.2">
      <c r="A18" s="27"/>
      <c r="B18" s="28" t="s">
        <v>27</v>
      </c>
      <c r="C18" s="14"/>
      <c r="D18" s="2" t="s">
        <v>8</v>
      </c>
      <c r="I18" s="34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</row>
    <row r="19" spans="1:37" x14ac:dyDescent="0.2">
      <c r="A19" s="27"/>
      <c r="B19" s="28" t="s">
        <v>26</v>
      </c>
      <c r="C19" s="14"/>
      <c r="D19" s="2" t="s">
        <v>8</v>
      </c>
      <c r="I19" s="34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</row>
    <row r="20" spans="1:37" x14ac:dyDescent="0.2">
      <c r="A20" s="27"/>
      <c r="B20" s="28" t="s">
        <v>28</v>
      </c>
      <c r="C20" s="14"/>
      <c r="D20" s="2" t="s">
        <v>8</v>
      </c>
      <c r="I20" s="34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</row>
    <row r="21" spans="1:37" x14ac:dyDescent="0.2">
      <c r="A21" s="27"/>
      <c r="B21" s="28" t="s">
        <v>29</v>
      </c>
      <c r="C21" s="14"/>
      <c r="D21" s="2" t="s">
        <v>8</v>
      </c>
      <c r="I21" s="34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</row>
    <row r="22" spans="1:37" x14ac:dyDescent="0.2">
      <c r="A22" s="27"/>
      <c r="B22" s="28" t="s">
        <v>30</v>
      </c>
      <c r="C22" s="14"/>
      <c r="D22" s="2" t="s">
        <v>8</v>
      </c>
      <c r="I22" s="34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</row>
    <row r="23" spans="1:37" x14ac:dyDescent="0.2">
      <c r="A23" s="29"/>
      <c r="B23" s="30" t="s">
        <v>31</v>
      </c>
      <c r="C23" s="15"/>
      <c r="D23" s="3" t="s">
        <v>8</v>
      </c>
      <c r="I23" s="34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</row>
    <row r="24" spans="1:37" x14ac:dyDescent="0.2">
      <c r="A24" s="31"/>
      <c r="B24" s="32"/>
      <c r="C24" s="9"/>
      <c r="D24" s="33"/>
      <c r="I24" s="34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</row>
    <row r="25" spans="1:37" ht="15.75" x14ac:dyDescent="0.25">
      <c r="A25" s="24" t="s">
        <v>32</v>
      </c>
      <c r="B25" s="25" t="s">
        <v>21</v>
      </c>
      <c r="C25" s="13">
        <f>IF(M35=21,5,IF(AND(M35&lt;21,M35&gt;16),4,IF(AND(M35&lt;17,M35&gt;12),3,IF(AND(M35&lt;13,M35&gt;8),2,IF(AND(M35&lt;9,M35&gt;4),1,0)))))</f>
        <v>0</v>
      </c>
      <c r="D25" s="1" t="s">
        <v>8</v>
      </c>
      <c r="E25" s="35">
        <f>IF(D25="Nee", 0, 1)</f>
        <v>0</v>
      </c>
      <c r="I25" s="34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</row>
    <row r="26" spans="1:37" ht="15.75" x14ac:dyDescent="0.25">
      <c r="A26" s="27"/>
      <c r="B26" s="28" t="s">
        <v>22</v>
      </c>
      <c r="C26" s="14"/>
      <c r="D26" s="2" t="s">
        <v>8</v>
      </c>
      <c r="E26" s="35">
        <f>IF(D26="Nee", 0, 1)</f>
        <v>0</v>
      </c>
      <c r="I26" s="34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</row>
    <row r="27" spans="1:37" x14ac:dyDescent="0.2">
      <c r="A27" s="27"/>
      <c r="B27" s="28" t="s">
        <v>33</v>
      </c>
      <c r="C27" s="14"/>
      <c r="D27" s="2">
        <v>0</v>
      </c>
      <c r="E27" s="19">
        <v>0</v>
      </c>
      <c r="F27" s="19">
        <v>1</v>
      </c>
      <c r="G27" s="19">
        <v>2</v>
      </c>
      <c r="H27" s="19">
        <v>3</v>
      </c>
      <c r="I27" s="36">
        <f>SUM(D27:D28)</f>
        <v>0</v>
      </c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</row>
    <row r="28" spans="1:37" ht="15.75" x14ac:dyDescent="0.25">
      <c r="A28" s="27"/>
      <c r="B28" s="28" t="s">
        <v>34</v>
      </c>
      <c r="C28" s="14"/>
      <c r="D28" s="2">
        <v>0</v>
      </c>
      <c r="E28" s="19">
        <v>0</v>
      </c>
      <c r="F28" s="19">
        <v>1</v>
      </c>
      <c r="G28" s="19">
        <v>2</v>
      </c>
      <c r="H28" s="19">
        <v>3</v>
      </c>
      <c r="J28" s="37">
        <f>IF(I27=6, 3, IF(AND(I27&lt;6,I27&gt;3, 2), 2, IF(AND(I27&gt;1,I27&lt;4), 1, 0)))</f>
        <v>0</v>
      </c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</row>
    <row r="29" spans="1:37" ht="15.75" x14ac:dyDescent="0.25">
      <c r="A29" s="27"/>
      <c r="B29" s="28" t="s">
        <v>35</v>
      </c>
      <c r="C29" s="14"/>
      <c r="D29" s="2" t="s">
        <v>8</v>
      </c>
      <c r="E29" s="35">
        <f>IF(D29="Nee", 0, 1)</f>
        <v>0</v>
      </c>
      <c r="I29" s="34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</row>
    <row r="30" spans="1:37" ht="15.75" x14ac:dyDescent="0.25">
      <c r="A30" s="27"/>
      <c r="B30" s="28" t="s">
        <v>36</v>
      </c>
      <c r="C30" s="14"/>
      <c r="D30" s="2" t="s">
        <v>8</v>
      </c>
      <c r="E30" s="35">
        <f>IF(D30="Nee", 0, 1)</f>
        <v>0</v>
      </c>
      <c r="I30" s="34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</row>
    <row r="31" spans="1:37" ht="15.75" x14ac:dyDescent="0.25">
      <c r="A31" s="27"/>
      <c r="B31" s="28" t="s">
        <v>37</v>
      </c>
      <c r="C31" s="14"/>
      <c r="D31" s="2">
        <v>0</v>
      </c>
      <c r="E31" s="19">
        <v>0</v>
      </c>
      <c r="F31" s="19">
        <v>1</v>
      </c>
      <c r="G31" s="19">
        <v>2</v>
      </c>
      <c r="H31" s="19">
        <v>3</v>
      </c>
      <c r="I31" s="34">
        <v>4</v>
      </c>
      <c r="J31" s="19">
        <v>5</v>
      </c>
      <c r="K31" s="19">
        <v>6</v>
      </c>
      <c r="L31" s="19">
        <v>7</v>
      </c>
      <c r="M31" s="35">
        <f>IF(D31=7, 3, IF(AND(D31&lt;7,D31&gt;4),2,IF(AND(D31&lt;5,D31&gt;2),1,0)))</f>
        <v>0</v>
      </c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</row>
    <row r="32" spans="1:37" ht="15.75" x14ac:dyDescent="0.25">
      <c r="A32" s="27"/>
      <c r="B32" s="28" t="s">
        <v>38</v>
      </c>
      <c r="C32" s="14"/>
      <c r="D32" s="2" t="s">
        <v>8</v>
      </c>
      <c r="E32" s="35">
        <f>IF(D32="Nee", 0, 1)</f>
        <v>0</v>
      </c>
      <c r="I32" s="34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</row>
    <row r="33" spans="1:37" ht="15.75" x14ac:dyDescent="0.25">
      <c r="A33" s="27"/>
      <c r="B33" s="28" t="s">
        <v>39</v>
      </c>
      <c r="C33" s="14"/>
      <c r="D33" s="2" t="s">
        <v>8</v>
      </c>
      <c r="E33" s="35">
        <f>IF(D33="Nee", 0, 1)</f>
        <v>0</v>
      </c>
      <c r="I33" s="34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</row>
    <row r="34" spans="1:37" ht="15.75" x14ac:dyDescent="0.25">
      <c r="A34" s="27"/>
      <c r="B34" s="28" t="s">
        <v>40</v>
      </c>
      <c r="C34" s="14"/>
      <c r="D34" s="2" t="s">
        <v>8</v>
      </c>
      <c r="E34" s="35">
        <f>IF(D34="Nee", 0, 1)</f>
        <v>0</v>
      </c>
      <c r="I34" s="34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</row>
    <row r="35" spans="1:37" ht="15.75" x14ac:dyDescent="0.25">
      <c r="A35" s="29"/>
      <c r="B35" s="30" t="s">
        <v>41</v>
      </c>
      <c r="C35" s="15"/>
      <c r="D35" s="3">
        <v>0</v>
      </c>
      <c r="E35" s="19">
        <v>0</v>
      </c>
      <c r="F35" s="19">
        <v>1</v>
      </c>
      <c r="G35" s="19">
        <v>2</v>
      </c>
      <c r="H35" s="19">
        <v>3</v>
      </c>
      <c r="I35" s="34">
        <v>4</v>
      </c>
      <c r="J35" s="19">
        <v>5</v>
      </c>
      <c r="K35" s="35">
        <f>IF(D35=5,2,IF(AND(D35&lt;5,D35&gt;2),1,0))</f>
        <v>0</v>
      </c>
      <c r="M35" s="17">
        <f>SUM(E25+E26+I27+J28+E29+E30+M31+E32+E33+E34+K35)</f>
        <v>0</v>
      </c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</row>
    <row r="36" spans="1:37" x14ac:dyDescent="0.2">
      <c r="A36" s="31"/>
      <c r="B36" s="32"/>
      <c r="C36" s="9"/>
      <c r="D36" s="33"/>
      <c r="I36" s="34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</row>
    <row r="37" spans="1:37" ht="15.75" x14ac:dyDescent="0.25">
      <c r="A37" s="24" t="s">
        <v>42</v>
      </c>
      <c r="B37" s="25" t="s">
        <v>21</v>
      </c>
      <c r="C37" s="13">
        <f>IF(I45=10,5,IF(AND(I45&lt;10,I45&gt;7),4,IF(AND(I45&lt;8,I45&gt;5),3,IF(AND(I45&lt;6,I45&gt;3),2,IF(AND(I45&lt;4,I45&gt;1),1,0)))))</f>
        <v>0</v>
      </c>
      <c r="D37" s="1" t="s">
        <v>8</v>
      </c>
      <c r="E37" s="35">
        <f t="shared" ref="E37:E44" si="0">IF(D37="Nee", 0, 1)</f>
        <v>0</v>
      </c>
      <c r="I37" s="34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</row>
    <row r="38" spans="1:37" ht="15.75" x14ac:dyDescent="0.25">
      <c r="A38" s="27"/>
      <c r="B38" s="28" t="s">
        <v>22</v>
      </c>
      <c r="C38" s="14"/>
      <c r="D38" s="2" t="s">
        <v>8</v>
      </c>
      <c r="E38" s="35">
        <f t="shared" si="0"/>
        <v>0</v>
      </c>
      <c r="I38" s="34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</row>
    <row r="39" spans="1:37" ht="15.75" customHeight="1" x14ac:dyDescent="0.25">
      <c r="A39" s="27"/>
      <c r="B39" s="28" t="s">
        <v>43</v>
      </c>
      <c r="C39" s="14"/>
      <c r="D39" s="2" t="s">
        <v>8</v>
      </c>
      <c r="E39" s="35">
        <f t="shared" si="0"/>
        <v>0</v>
      </c>
      <c r="I39" s="34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</row>
    <row r="40" spans="1:37" ht="15.75" x14ac:dyDescent="0.25">
      <c r="A40" s="27"/>
      <c r="B40" s="28" t="s">
        <v>44</v>
      </c>
      <c r="C40" s="14"/>
      <c r="D40" s="2" t="s">
        <v>8</v>
      </c>
      <c r="E40" s="35">
        <f t="shared" si="0"/>
        <v>0</v>
      </c>
      <c r="I40" s="34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</row>
    <row r="41" spans="1:37" ht="15.75" x14ac:dyDescent="0.25">
      <c r="A41" s="27"/>
      <c r="B41" s="28" t="s">
        <v>45</v>
      </c>
      <c r="C41" s="14"/>
      <c r="D41" s="2" t="s">
        <v>8</v>
      </c>
      <c r="E41" s="35">
        <f t="shared" si="0"/>
        <v>0</v>
      </c>
      <c r="I41" s="34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</row>
    <row r="42" spans="1:37" ht="15.75" x14ac:dyDescent="0.25">
      <c r="A42" s="27"/>
      <c r="B42" s="28" t="s">
        <v>46</v>
      </c>
      <c r="C42" s="14"/>
      <c r="D42" s="2" t="s">
        <v>8</v>
      </c>
      <c r="E42" s="35">
        <f t="shared" si="0"/>
        <v>0</v>
      </c>
      <c r="I42" s="34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</row>
    <row r="43" spans="1:37" ht="15.75" x14ac:dyDescent="0.25">
      <c r="A43" s="27"/>
      <c r="B43" s="28" t="s">
        <v>47</v>
      </c>
      <c r="C43" s="14"/>
      <c r="D43" s="2" t="s">
        <v>8</v>
      </c>
      <c r="E43" s="35">
        <f t="shared" si="0"/>
        <v>0</v>
      </c>
      <c r="I43" s="34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</row>
    <row r="44" spans="1:37" ht="15.75" x14ac:dyDescent="0.25">
      <c r="A44" s="27"/>
      <c r="B44" s="28" t="s">
        <v>48</v>
      </c>
      <c r="C44" s="14"/>
      <c r="D44" s="2" t="s">
        <v>8</v>
      </c>
      <c r="E44" s="35">
        <f t="shared" si="0"/>
        <v>0</v>
      </c>
      <c r="I44" s="34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</row>
    <row r="45" spans="1:37" x14ac:dyDescent="0.2">
      <c r="A45" s="29"/>
      <c r="B45" s="30" t="s">
        <v>49</v>
      </c>
      <c r="C45" s="15"/>
      <c r="D45" s="3" t="s">
        <v>6</v>
      </c>
      <c r="E45" s="19" t="s">
        <v>6</v>
      </c>
      <c r="F45" s="19" t="s">
        <v>50</v>
      </c>
      <c r="G45" s="19" t="s">
        <v>7</v>
      </c>
      <c r="H45" s="34">
        <f>IF(D45="Onvoldoende", 0, IF(D45="Matig",1,2))</f>
        <v>0</v>
      </c>
      <c r="I45" s="19">
        <f>SUM(E37:E43,E44,H45)</f>
        <v>0</v>
      </c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</row>
    <row r="46" spans="1:37" x14ac:dyDescent="0.2">
      <c r="A46" s="31"/>
      <c r="B46" s="32"/>
      <c r="C46" s="9"/>
      <c r="D46" s="33"/>
      <c r="I46" s="34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</row>
    <row r="47" spans="1:37" ht="15.75" x14ac:dyDescent="0.25">
      <c r="A47" s="24" t="s">
        <v>51</v>
      </c>
      <c r="B47" s="25" t="s">
        <v>21</v>
      </c>
      <c r="C47" s="13">
        <f>IF(I55=9,5,IF(AND(I55&lt;9,I55&gt;6),4,IF(AND(I55&lt;7,I55&gt;4),3,IF(AND(I55&lt;5,I55&gt;2),2,IF(AND(I55&lt;3,I55&gt;0),1,0)))))</f>
        <v>0</v>
      </c>
      <c r="D47" s="1" t="s">
        <v>8</v>
      </c>
      <c r="E47" s="35">
        <f t="shared" ref="E47:E55" si="1">IF(D47="Nee", 0, 1)</f>
        <v>0</v>
      </c>
      <c r="I47" s="34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</row>
    <row r="48" spans="1:37" ht="15.75" x14ac:dyDescent="0.25">
      <c r="A48" s="27"/>
      <c r="B48" s="28" t="s">
        <v>22</v>
      </c>
      <c r="C48" s="14"/>
      <c r="D48" s="2" t="s">
        <v>8</v>
      </c>
      <c r="E48" s="35">
        <f t="shared" si="1"/>
        <v>0</v>
      </c>
      <c r="I48" s="34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</row>
    <row r="49" spans="1:37" ht="15.75" x14ac:dyDescent="0.25">
      <c r="A49" s="27"/>
      <c r="B49" s="28" t="s">
        <v>52</v>
      </c>
      <c r="C49" s="14"/>
      <c r="D49" s="2" t="s">
        <v>8</v>
      </c>
      <c r="E49" s="35">
        <f t="shared" si="1"/>
        <v>0</v>
      </c>
      <c r="I49" s="34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</row>
    <row r="50" spans="1:37" ht="15.75" x14ac:dyDescent="0.25">
      <c r="A50" s="27"/>
      <c r="B50" s="28" t="s">
        <v>53</v>
      </c>
      <c r="C50" s="14"/>
      <c r="D50" s="2" t="s">
        <v>8</v>
      </c>
      <c r="E50" s="35">
        <f t="shared" si="1"/>
        <v>0</v>
      </c>
      <c r="I50" s="34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</row>
    <row r="51" spans="1:37" ht="15.75" x14ac:dyDescent="0.25">
      <c r="A51" s="27"/>
      <c r="B51" s="28" t="s">
        <v>54</v>
      </c>
      <c r="C51" s="14"/>
      <c r="D51" s="2" t="s">
        <v>8</v>
      </c>
      <c r="E51" s="35">
        <f t="shared" si="1"/>
        <v>0</v>
      </c>
      <c r="I51" s="34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</row>
    <row r="52" spans="1:37" ht="15.75" x14ac:dyDescent="0.25">
      <c r="A52" s="27"/>
      <c r="B52" s="28" t="s">
        <v>55</v>
      </c>
      <c r="C52" s="14"/>
      <c r="D52" s="2" t="s">
        <v>8</v>
      </c>
      <c r="E52" s="35">
        <f t="shared" si="1"/>
        <v>0</v>
      </c>
      <c r="I52" s="34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</row>
    <row r="53" spans="1:37" ht="15.75" x14ac:dyDescent="0.25">
      <c r="A53" s="27"/>
      <c r="B53" s="28" t="s">
        <v>56</v>
      </c>
      <c r="C53" s="14"/>
      <c r="D53" s="2" t="s">
        <v>8</v>
      </c>
      <c r="E53" s="35">
        <f t="shared" si="1"/>
        <v>0</v>
      </c>
      <c r="I53" s="34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</row>
    <row r="54" spans="1:37" ht="15.75" x14ac:dyDescent="0.25">
      <c r="A54" s="27"/>
      <c r="B54" s="28" t="s">
        <v>57</v>
      </c>
      <c r="C54" s="14"/>
      <c r="D54" s="2" t="s">
        <v>8</v>
      </c>
      <c r="E54" s="35">
        <f t="shared" si="1"/>
        <v>0</v>
      </c>
      <c r="I54" s="34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</row>
    <row r="55" spans="1:37" ht="15.75" x14ac:dyDescent="0.25">
      <c r="A55" s="29"/>
      <c r="B55" s="30" t="s">
        <v>58</v>
      </c>
      <c r="C55" s="15"/>
      <c r="D55" s="3" t="s">
        <v>8</v>
      </c>
      <c r="E55" s="35">
        <f t="shared" si="1"/>
        <v>0</v>
      </c>
      <c r="I55" s="34">
        <f>SUM(E47:E55)</f>
        <v>0</v>
      </c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</row>
    <row r="56" spans="1:37" ht="15.75" x14ac:dyDescent="0.25">
      <c r="A56" s="31"/>
      <c r="B56" s="32"/>
      <c r="C56" s="9"/>
      <c r="D56" s="33"/>
      <c r="E56" s="38"/>
      <c r="I56" s="34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</row>
    <row r="57" spans="1:37" ht="15.75" x14ac:dyDescent="0.25">
      <c r="A57" s="24" t="s">
        <v>59</v>
      </c>
      <c r="B57" s="25" t="s">
        <v>21</v>
      </c>
      <c r="C57" s="13">
        <f>IF(I66=10,5,IF(AND(I66&lt;10,I66&gt;7),4,IF(AND(I66&lt;8,I66&gt;5),3,IF(AND(I66&lt;6,I66&gt;3),2,IF(AND(I66&lt;4,I66&gt;1),1,0)))))</f>
        <v>0</v>
      </c>
      <c r="D57" s="1" t="s">
        <v>8</v>
      </c>
      <c r="E57" s="35">
        <f t="shared" ref="E57:E66" si="2">IF(D57="Nee", 0, 1)</f>
        <v>0</v>
      </c>
      <c r="I57" s="34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</row>
    <row r="58" spans="1:37" ht="15.75" x14ac:dyDescent="0.25">
      <c r="A58" s="27"/>
      <c r="B58" s="28" t="s">
        <v>22</v>
      </c>
      <c r="C58" s="14"/>
      <c r="D58" s="2" t="s">
        <v>8</v>
      </c>
      <c r="E58" s="35">
        <f t="shared" si="2"/>
        <v>0</v>
      </c>
      <c r="I58" s="34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</row>
    <row r="59" spans="1:37" ht="15.75" x14ac:dyDescent="0.25">
      <c r="A59" s="27"/>
      <c r="B59" s="28" t="s">
        <v>60</v>
      </c>
      <c r="C59" s="14"/>
      <c r="D59" s="2" t="s">
        <v>8</v>
      </c>
      <c r="E59" s="35">
        <f t="shared" si="2"/>
        <v>0</v>
      </c>
      <c r="I59" s="34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</row>
    <row r="60" spans="1:37" ht="15.75" x14ac:dyDescent="0.25">
      <c r="A60" s="27"/>
      <c r="B60" s="28" t="s">
        <v>61</v>
      </c>
      <c r="C60" s="14"/>
      <c r="D60" s="2" t="s">
        <v>8</v>
      </c>
      <c r="E60" s="35">
        <f t="shared" si="2"/>
        <v>0</v>
      </c>
      <c r="I60" s="34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</row>
    <row r="61" spans="1:37" ht="15.75" x14ac:dyDescent="0.25">
      <c r="A61" s="27"/>
      <c r="B61" s="28" t="s">
        <v>62</v>
      </c>
      <c r="C61" s="14"/>
      <c r="D61" s="2" t="s">
        <v>8</v>
      </c>
      <c r="E61" s="35">
        <f t="shared" si="2"/>
        <v>0</v>
      </c>
      <c r="I61" s="34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</row>
    <row r="62" spans="1:37" ht="15.75" x14ac:dyDescent="0.25">
      <c r="A62" s="27"/>
      <c r="B62" s="28" t="s">
        <v>63</v>
      </c>
      <c r="C62" s="14"/>
      <c r="D62" s="2" t="s">
        <v>8</v>
      </c>
      <c r="E62" s="35">
        <f t="shared" si="2"/>
        <v>0</v>
      </c>
      <c r="I62" s="34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</row>
    <row r="63" spans="1:37" ht="15.75" x14ac:dyDescent="0.25">
      <c r="A63" s="27"/>
      <c r="B63" s="28" t="s">
        <v>64</v>
      </c>
      <c r="C63" s="14"/>
      <c r="D63" s="2" t="s">
        <v>8</v>
      </c>
      <c r="E63" s="35">
        <f t="shared" si="2"/>
        <v>0</v>
      </c>
      <c r="I63" s="34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</row>
    <row r="64" spans="1:37" ht="15.75" x14ac:dyDescent="0.25">
      <c r="A64" s="27"/>
      <c r="B64" s="28" t="s">
        <v>65</v>
      </c>
      <c r="C64" s="14"/>
      <c r="D64" s="2" t="s">
        <v>8</v>
      </c>
      <c r="E64" s="35">
        <f t="shared" si="2"/>
        <v>0</v>
      </c>
      <c r="I64" s="34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</row>
    <row r="65" spans="1:37" ht="15.75" x14ac:dyDescent="0.25">
      <c r="A65" s="27"/>
      <c r="B65" s="28" t="s">
        <v>66</v>
      </c>
      <c r="C65" s="14"/>
      <c r="D65" s="2" t="s">
        <v>8</v>
      </c>
      <c r="E65" s="35">
        <f t="shared" si="2"/>
        <v>0</v>
      </c>
      <c r="I65" s="34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</row>
    <row r="66" spans="1:37" ht="15.75" x14ac:dyDescent="0.25">
      <c r="A66" s="29"/>
      <c r="B66" s="30" t="s">
        <v>67</v>
      </c>
      <c r="C66" s="15"/>
      <c r="D66" s="3" t="s">
        <v>8</v>
      </c>
      <c r="E66" s="35">
        <f t="shared" si="2"/>
        <v>0</v>
      </c>
      <c r="I66" s="34">
        <f>SUM(E57:E66)</f>
        <v>0</v>
      </c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</row>
    <row r="67" spans="1:37" ht="15.75" x14ac:dyDescent="0.25">
      <c r="A67" s="31"/>
      <c r="B67" s="32"/>
      <c r="C67" s="9"/>
      <c r="D67" s="33"/>
      <c r="E67" s="38"/>
      <c r="I67" s="34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</row>
    <row r="68" spans="1:37" ht="15.75" x14ac:dyDescent="0.25">
      <c r="A68" s="24" t="s">
        <v>73</v>
      </c>
      <c r="B68" s="25" t="s">
        <v>21</v>
      </c>
      <c r="C68" s="13">
        <f>IF(I72=8,5,IF(I72=7,4,IF(I72=6,3,IF(I72=5,2,IF(I72=4,1,0)))))</f>
        <v>0</v>
      </c>
      <c r="D68" s="1" t="s">
        <v>8</v>
      </c>
      <c r="E68" s="35">
        <f>IF(D68="Nee", 0, 1)</f>
        <v>0</v>
      </c>
      <c r="I68" s="34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</row>
    <row r="69" spans="1:37" ht="15.75" x14ac:dyDescent="0.25">
      <c r="A69" s="27"/>
      <c r="B69" s="28" t="s">
        <v>22</v>
      </c>
      <c r="C69" s="14"/>
      <c r="D69" s="2" t="s">
        <v>8</v>
      </c>
      <c r="E69" s="35">
        <f>IF(D69="Nee", 0, 1)</f>
        <v>0</v>
      </c>
      <c r="I69" s="34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</row>
    <row r="70" spans="1:37" x14ac:dyDescent="0.2">
      <c r="A70" s="27"/>
      <c r="B70" s="28" t="s">
        <v>68</v>
      </c>
      <c r="C70" s="14"/>
      <c r="D70" s="2" t="s">
        <v>69</v>
      </c>
      <c r="E70" s="17" t="s">
        <v>69</v>
      </c>
      <c r="F70" s="19" t="s">
        <v>6</v>
      </c>
      <c r="G70" s="19" t="s">
        <v>50</v>
      </c>
      <c r="H70" s="19" t="s">
        <v>7</v>
      </c>
      <c r="I70" s="34" t="s">
        <v>70</v>
      </c>
      <c r="J70" s="19">
        <f>IF(D70="Niet gemaakt",0,IF(D70="Onvoldoende",1,IF(D70="Matig",2,IF(D70="Voldoende",3,4))))</f>
        <v>0</v>
      </c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</row>
    <row r="71" spans="1:37" ht="15.75" x14ac:dyDescent="0.25">
      <c r="A71" s="27"/>
      <c r="B71" s="28" t="s">
        <v>71</v>
      </c>
      <c r="C71" s="14"/>
      <c r="D71" s="2" t="s">
        <v>8</v>
      </c>
      <c r="E71" s="35">
        <f>IF(D71="Nee", 0, 1)</f>
        <v>0</v>
      </c>
      <c r="I71" s="34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</row>
    <row r="72" spans="1:37" ht="15.75" x14ac:dyDescent="0.25">
      <c r="A72" s="29"/>
      <c r="B72" s="30" t="s">
        <v>72</v>
      </c>
      <c r="C72" s="15"/>
      <c r="D72" s="3" t="s">
        <v>8</v>
      </c>
      <c r="E72" s="35">
        <f>IF(D72="Nee", 0, 1)</f>
        <v>0</v>
      </c>
      <c r="I72" s="34">
        <f>SUM(E68:E69,J70,E71:E72)</f>
        <v>0</v>
      </c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</row>
    <row r="73" spans="1:37" ht="15.75" x14ac:dyDescent="0.25">
      <c r="A73" s="31"/>
      <c r="B73" s="32"/>
      <c r="C73" s="9"/>
      <c r="D73" s="33"/>
      <c r="E73" s="38"/>
      <c r="I73" s="34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</row>
    <row r="74" spans="1:37" x14ac:dyDescent="0.2">
      <c r="A74" s="39"/>
      <c r="B74" s="40" t="s">
        <v>11</v>
      </c>
      <c r="C74" s="41">
        <f>SUM(C68,C57,C47,C37,C25,C13,C6)</f>
        <v>0</v>
      </c>
      <c r="D74" s="42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</row>
    <row r="75" spans="1:37" ht="15.75" x14ac:dyDescent="0.25">
      <c r="A75" s="43"/>
      <c r="B75" s="44" t="s">
        <v>12</v>
      </c>
      <c r="C75" s="45">
        <f>SUM(((9/I75)*C74)+1)</f>
        <v>1</v>
      </c>
      <c r="D75" s="46"/>
      <c r="I75" s="19">
        <v>32</v>
      </c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</row>
    <row r="76" spans="1:37" x14ac:dyDescent="0.2">
      <c r="A76" s="16"/>
      <c r="B76" s="17"/>
      <c r="C76" s="16"/>
      <c r="D76" s="18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</row>
    <row r="77" spans="1:37" x14ac:dyDescent="0.2">
      <c r="A77" s="16"/>
      <c r="B77" s="17"/>
      <c r="C77" s="16"/>
      <c r="D77" s="18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</row>
    <row r="78" spans="1:37" x14ac:dyDescent="0.2">
      <c r="A78" s="16"/>
      <c r="B78" s="17"/>
      <c r="C78" s="16"/>
      <c r="D78" s="18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</row>
    <row r="79" spans="1:37" x14ac:dyDescent="0.2">
      <c r="A79" s="16"/>
      <c r="B79" s="17"/>
      <c r="C79" s="16"/>
      <c r="D79" s="18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</row>
    <row r="80" spans="1:37" x14ac:dyDescent="0.2">
      <c r="A80" s="16"/>
      <c r="B80" s="17"/>
      <c r="C80" s="16"/>
      <c r="D80" s="18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</row>
    <row r="81" spans="1:37" x14ac:dyDescent="0.2">
      <c r="A81" s="16"/>
      <c r="B81" s="17"/>
      <c r="C81" s="16"/>
      <c r="D81" s="18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</row>
    <row r="82" spans="1:37" x14ac:dyDescent="0.2">
      <c r="A82" s="16"/>
      <c r="B82" s="17"/>
      <c r="C82" s="16"/>
      <c r="D82" s="18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</row>
    <row r="83" spans="1:37" x14ac:dyDescent="0.2">
      <c r="AE83" s="17"/>
      <c r="AF83" s="17"/>
      <c r="AG83" s="17"/>
      <c r="AH83" s="17"/>
      <c r="AI83" s="17"/>
      <c r="AJ83" s="17"/>
      <c r="AK83" s="17"/>
    </row>
  </sheetData>
  <sheetProtection algorithmName="SHA-512" hashValue="5coVquyu9HhSqA2fZa0rx3bVPgS0lxdAImiG0ytrvnitOCtGwh9zBEwGwsMIbSBXvz1yYLyzRZgnRVjKa1ZPXQ==" saltValue="JW94yqHCeWxt+flxCvzZYg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C40:C44 C6:C38 B6:B73 A6:A38 C50:C54 C46:C48 A40:A73" name="Bereik1"/>
  </protectedRanges>
  <mergeCells count="19">
    <mergeCell ref="A57:A66"/>
    <mergeCell ref="C57:C66"/>
    <mergeCell ref="A68:A72"/>
    <mergeCell ref="C68:C72"/>
    <mergeCell ref="C74:D74"/>
    <mergeCell ref="C75:D75"/>
    <mergeCell ref="A25:A35"/>
    <mergeCell ref="C25:C35"/>
    <mergeCell ref="A37:A45"/>
    <mergeCell ref="C37:C45"/>
    <mergeCell ref="A47:A55"/>
    <mergeCell ref="C47:C55"/>
    <mergeCell ref="A2:D2"/>
    <mergeCell ref="A4:B4"/>
    <mergeCell ref="A6:A11"/>
    <mergeCell ref="C6:C11"/>
    <mergeCell ref="I6:I11"/>
    <mergeCell ref="A13:A23"/>
    <mergeCell ref="C13:C23"/>
  </mergeCells>
  <dataValidations count="8">
    <dataValidation type="list" allowBlank="1" showInputMessage="1" showErrorMessage="1" sqref="D6:D11">
      <formula1>$G$6:$G$7</formula1>
    </dataValidation>
    <dataValidation type="list" allowBlank="1" showInputMessage="1" showErrorMessage="1" sqref="D13:D23 D25:D26 D29:D30 D32:D34 D37:D44 D47:D66 D68:D69 D71:D72">
      <formula1>$E$13:$F$13</formula1>
    </dataValidation>
    <dataValidation type="list" allowBlank="1" showInputMessage="1" showErrorMessage="1" sqref="D27">
      <formula1>$E$27:$H$27</formula1>
    </dataValidation>
    <dataValidation type="list" allowBlank="1" showInputMessage="1" showErrorMessage="1" sqref="D28">
      <formula1>$E$28:$H$28</formula1>
    </dataValidation>
    <dataValidation type="list" allowBlank="1" showInputMessage="1" showErrorMessage="1" sqref="D31">
      <formula1>$E$31:$L$31</formula1>
    </dataValidation>
    <dataValidation type="list" allowBlank="1" showInputMessage="1" showErrorMessage="1" sqref="D35">
      <formula1>$E$35:$J$35</formula1>
    </dataValidation>
    <dataValidation type="list" allowBlank="1" showInputMessage="1" showErrorMessage="1" sqref="D45">
      <formula1>$E$45:$G$45</formula1>
    </dataValidation>
    <dataValidation type="list" allowBlank="1" showInputMessage="1" showErrorMessage="1" sqref="D70">
      <formula1>$E$70:$I$70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3"/>
  <sheetViews>
    <sheetView workbookViewId="0">
      <selection sqref="A1:XFD1048576"/>
    </sheetView>
  </sheetViews>
  <sheetFormatPr defaultRowHeight="15" x14ac:dyDescent="0.2"/>
  <cols>
    <col min="1" max="1" width="9.140625" style="47"/>
    <col min="2" max="2" width="99.5703125" style="19" bestFit="1" customWidth="1"/>
    <col min="3" max="3" width="5.42578125" style="47" customWidth="1"/>
    <col min="4" max="4" width="15.5703125" style="48" bestFit="1" customWidth="1"/>
    <col min="5" max="5" width="9.140625" style="19" hidden="1" customWidth="1"/>
    <col min="6" max="6" width="10.5703125" style="19" hidden="1" customWidth="1"/>
    <col min="7" max="12" width="9.140625" style="19" hidden="1" customWidth="1"/>
    <col min="13" max="13" width="0" style="19" hidden="1" customWidth="1"/>
    <col min="14" max="16384" width="9.140625" style="19"/>
  </cols>
  <sheetData>
    <row r="1" spans="1:37" x14ac:dyDescent="0.2">
      <c r="A1" s="16"/>
      <c r="B1" s="17"/>
      <c r="C1" s="16"/>
      <c r="D1" s="18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</row>
    <row r="2" spans="1:37" ht="15.75" x14ac:dyDescent="0.2">
      <c r="A2" s="20" t="s">
        <v>74</v>
      </c>
      <c r="B2" s="20"/>
      <c r="C2" s="20"/>
      <c r="D2" s="20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</row>
    <row r="3" spans="1:37" ht="15.75" x14ac:dyDescent="0.2">
      <c r="A3" s="21"/>
      <c r="B3" s="21"/>
      <c r="C3" s="21"/>
      <c r="D3" s="21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</row>
    <row r="4" spans="1:37" ht="30" customHeight="1" x14ac:dyDescent="0.2">
      <c r="A4" s="11" t="s">
        <v>13</v>
      </c>
      <c r="B4" s="12"/>
      <c r="C4" s="16"/>
      <c r="D4" s="4" t="s">
        <v>14</v>
      </c>
      <c r="E4" s="22"/>
      <c r="F4" s="22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5" spans="1:37" x14ac:dyDescent="0.2">
      <c r="A5" s="16"/>
      <c r="B5" s="23"/>
      <c r="C5" s="16"/>
      <c r="D5" s="18"/>
      <c r="E5" s="17">
        <f>COUNTIF(D6:D11, "Voldoende")</f>
        <v>0</v>
      </c>
      <c r="F5" s="17">
        <f>COUNTIF(D6:D11, "Onvoldoende")</f>
        <v>6</v>
      </c>
      <c r="G5" s="17"/>
      <c r="H5" s="17"/>
      <c r="I5" s="17" t="s">
        <v>10</v>
      </c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</row>
    <row r="6" spans="1:37" x14ac:dyDescent="0.2">
      <c r="A6" s="24" t="s">
        <v>0</v>
      </c>
      <c r="B6" s="25" t="s">
        <v>1</v>
      </c>
      <c r="C6" s="13">
        <f>IF(E5&gt;5, 2, IF(AND(E5&gt;2,E5&lt;6), 1, 0))</f>
        <v>0</v>
      </c>
      <c r="D6" s="1" t="s">
        <v>6</v>
      </c>
      <c r="G6" s="19" t="s">
        <v>7</v>
      </c>
      <c r="I6" s="26">
        <v>2</v>
      </c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</row>
    <row r="7" spans="1:37" x14ac:dyDescent="0.2">
      <c r="A7" s="27"/>
      <c r="B7" s="28" t="s">
        <v>2</v>
      </c>
      <c r="C7" s="14"/>
      <c r="D7" s="2" t="s">
        <v>6</v>
      </c>
      <c r="G7" s="19" t="s">
        <v>6</v>
      </c>
      <c r="I7" s="26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</row>
    <row r="8" spans="1:37" x14ac:dyDescent="0.2">
      <c r="A8" s="27"/>
      <c r="B8" s="28" t="s">
        <v>19</v>
      </c>
      <c r="C8" s="14"/>
      <c r="D8" s="2" t="s">
        <v>6</v>
      </c>
      <c r="G8" s="19">
        <v>0</v>
      </c>
      <c r="I8" s="26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</row>
    <row r="9" spans="1:37" x14ac:dyDescent="0.2">
      <c r="A9" s="27"/>
      <c r="B9" s="28" t="s">
        <v>3</v>
      </c>
      <c r="C9" s="14"/>
      <c r="D9" s="2" t="s">
        <v>6</v>
      </c>
      <c r="G9" s="19">
        <v>1</v>
      </c>
      <c r="I9" s="26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</row>
    <row r="10" spans="1:37" x14ac:dyDescent="0.2">
      <c r="A10" s="27"/>
      <c r="B10" s="28" t="s">
        <v>5</v>
      </c>
      <c r="C10" s="14"/>
      <c r="D10" s="2" t="s">
        <v>6</v>
      </c>
      <c r="G10" s="19">
        <v>2</v>
      </c>
      <c r="I10" s="26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</row>
    <row r="11" spans="1:37" x14ac:dyDescent="0.2">
      <c r="A11" s="29"/>
      <c r="B11" s="30" t="s">
        <v>4</v>
      </c>
      <c r="C11" s="15"/>
      <c r="D11" s="3" t="s">
        <v>6</v>
      </c>
      <c r="G11" s="19">
        <v>3</v>
      </c>
      <c r="I11" s="26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</row>
    <row r="12" spans="1:37" x14ac:dyDescent="0.2">
      <c r="A12" s="31"/>
      <c r="B12" s="32"/>
      <c r="C12" s="9"/>
      <c r="D12" s="33"/>
      <c r="I12" s="34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</row>
    <row r="13" spans="1:37" x14ac:dyDescent="0.2">
      <c r="A13" s="24" t="s">
        <v>20</v>
      </c>
      <c r="B13" s="25" t="s">
        <v>21</v>
      </c>
      <c r="C13" s="13">
        <f>IF(E14=11, 5, IF(AND(E14&lt;11,E14&gt;8), 4, IF(AND(E14&lt;9, E14&gt;6), 3, IF(AND(E14&lt;7,E14&gt;4), 2, IF(AND(E14&lt;5, E14&gt;2), 1, 0)))))</f>
        <v>0</v>
      </c>
      <c r="D13" s="1" t="s">
        <v>8</v>
      </c>
      <c r="E13" s="19" t="s">
        <v>8</v>
      </c>
      <c r="F13" s="19" t="s">
        <v>9</v>
      </c>
      <c r="I13" s="34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</row>
    <row r="14" spans="1:37" x14ac:dyDescent="0.2">
      <c r="A14" s="27"/>
      <c r="B14" s="28" t="s">
        <v>22</v>
      </c>
      <c r="C14" s="14"/>
      <c r="D14" s="2" t="s">
        <v>8</v>
      </c>
      <c r="E14" s="17">
        <f>COUNTIF(D13:D23, "Ja")</f>
        <v>0</v>
      </c>
      <c r="I14" s="34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</row>
    <row r="15" spans="1:37" x14ac:dyDescent="0.2">
      <c r="A15" s="27"/>
      <c r="B15" s="28" t="s">
        <v>23</v>
      </c>
      <c r="C15" s="14"/>
      <c r="D15" s="2" t="s">
        <v>8</v>
      </c>
      <c r="I15" s="34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</row>
    <row r="16" spans="1:37" x14ac:dyDescent="0.2">
      <c r="A16" s="27"/>
      <c r="B16" s="28" t="s">
        <v>24</v>
      </c>
      <c r="C16" s="14"/>
      <c r="D16" s="2" t="s">
        <v>8</v>
      </c>
      <c r="I16" s="34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</row>
    <row r="17" spans="1:37" x14ac:dyDescent="0.2">
      <c r="A17" s="27"/>
      <c r="B17" s="28" t="s">
        <v>25</v>
      </c>
      <c r="C17" s="14"/>
      <c r="D17" s="2" t="s">
        <v>8</v>
      </c>
      <c r="I17" s="34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</row>
    <row r="18" spans="1:37" x14ac:dyDescent="0.2">
      <c r="A18" s="27"/>
      <c r="B18" s="28" t="s">
        <v>27</v>
      </c>
      <c r="C18" s="14"/>
      <c r="D18" s="2" t="s">
        <v>8</v>
      </c>
      <c r="I18" s="34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</row>
    <row r="19" spans="1:37" x14ac:dyDescent="0.2">
      <c r="A19" s="27"/>
      <c r="B19" s="28" t="s">
        <v>26</v>
      </c>
      <c r="C19" s="14"/>
      <c r="D19" s="2" t="s">
        <v>8</v>
      </c>
      <c r="I19" s="34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</row>
    <row r="20" spans="1:37" x14ac:dyDescent="0.2">
      <c r="A20" s="27"/>
      <c r="B20" s="28" t="s">
        <v>28</v>
      </c>
      <c r="C20" s="14"/>
      <c r="D20" s="2" t="s">
        <v>8</v>
      </c>
      <c r="I20" s="34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</row>
    <row r="21" spans="1:37" x14ac:dyDescent="0.2">
      <c r="A21" s="27"/>
      <c r="B21" s="28" t="s">
        <v>29</v>
      </c>
      <c r="C21" s="14"/>
      <c r="D21" s="2" t="s">
        <v>8</v>
      </c>
      <c r="I21" s="34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</row>
    <row r="22" spans="1:37" x14ac:dyDescent="0.2">
      <c r="A22" s="27"/>
      <c r="B22" s="28" t="s">
        <v>30</v>
      </c>
      <c r="C22" s="14"/>
      <c r="D22" s="2" t="s">
        <v>8</v>
      </c>
      <c r="I22" s="34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</row>
    <row r="23" spans="1:37" x14ac:dyDescent="0.2">
      <c r="A23" s="29"/>
      <c r="B23" s="30" t="s">
        <v>31</v>
      </c>
      <c r="C23" s="15"/>
      <c r="D23" s="3" t="s">
        <v>8</v>
      </c>
      <c r="I23" s="34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</row>
    <row r="24" spans="1:37" x14ac:dyDescent="0.2">
      <c r="A24" s="31"/>
      <c r="B24" s="32"/>
      <c r="C24" s="9"/>
      <c r="D24" s="33"/>
      <c r="I24" s="34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</row>
    <row r="25" spans="1:37" ht="15.75" x14ac:dyDescent="0.25">
      <c r="A25" s="24" t="s">
        <v>32</v>
      </c>
      <c r="B25" s="25" t="s">
        <v>21</v>
      </c>
      <c r="C25" s="13">
        <f>IF(M35=21,5,IF(AND(M35&lt;21,M35&gt;16),4,IF(AND(M35&lt;17,M35&gt;12),3,IF(AND(M35&lt;13,M35&gt;8),2,IF(AND(M35&lt;9,M35&gt;4),1,0)))))</f>
        <v>0</v>
      </c>
      <c r="D25" s="1" t="s">
        <v>8</v>
      </c>
      <c r="E25" s="35">
        <f>IF(D25="Nee", 0, 1)</f>
        <v>0</v>
      </c>
      <c r="I25" s="34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</row>
    <row r="26" spans="1:37" ht="15.75" x14ac:dyDescent="0.25">
      <c r="A26" s="27"/>
      <c r="B26" s="28" t="s">
        <v>22</v>
      </c>
      <c r="C26" s="14"/>
      <c r="D26" s="2" t="s">
        <v>8</v>
      </c>
      <c r="E26" s="35">
        <f>IF(D26="Nee", 0, 1)</f>
        <v>0</v>
      </c>
      <c r="I26" s="34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</row>
    <row r="27" spans="1:37" x14ac:dyDescent="0.2">
      <c r="A27" s="27"/>
      <c r="B27" s="28" t="s">
        <v>33</v>
      </c>
      <c r="C27" s="14"/>
      <c r="D27" s="2">
        <v>0</v>
      </c>
      <c r="E27" s="19">
        <v>0</v>
      </c>
      <c r="F27" s="19">
        <v>1</v>
      </c>
      <c r="G27" s="19">
        <v>2</v>
      </c>
      <c r="H27" s="19">
        <v>3</v>
      </c>
      <c r="I27" s="36">
        <f>SUM(D27:D28)</f>
        <v>0</v>
      </c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</row>
    <row r="28" spans="1:37" ht="15.75" x14ac:dyDescent="0.25">
      <c r="A28" s="27"/>
      <c r="B28" s="28" t="s">
        <v>34</v>
      </c>
      <c r="C28" s="14"/>
      <c r="D28" s="2">
        <v>0</v>
      </c>
      <c r="E28" s="19">
        <v>0</v>
      </c>
      <c r="F28" s="19">
        <v>1</v>
      </c>
      <c r="G28" s="19">
        <v>2</v>
      </c>
      <c r="H28" s="19">
        <v>3</v>
      </c>
      <c r="J28" s="37">
        <f>IF(I27=6, 3, IF(AND(I27&lt;6,I27&gt;3, 2), 2, IF(AND(I27&gt;1,I27&lt;4), 1, 0)))</f>
        <v>0</v>
      </c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</row>
    <row r="29" spans="1:37" ht="15.75" x14ac:dyDescent="0.25">
      <c r="A29" s="27"/>
      <c r="B29" s="28" t="s">
        <v>35</v>
      </c>
      <c r="C29" s="14"/>
      <c r="D29" s="2" t="s">
        <v>8</v>
      </c>
      <c r="E29" s="35">
        <f>IF(D29="Nee", 0, 1)</f>
        <v>0</v>
      </c>
      <c r="I29" s="34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</row>
    <row r="30" spans="1:37" ht="15.75" x14ac:dyDescent="0.25">
      <c r="A30" s="27"/>
      <c r="B30" s="28" t="s">
        <v>36</v>
      </c>
      <c r="C30" s="14"/>
      <c r="D30" s="2" t="s">
        <v>8</v>
      </c>
      <c r="E30" s="35">
        <f>IF(D30="Nee", 0, 1)</f>
        <v>0</v>
      </c>
      <c r="I30" s="34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</row>
    <row r="31" spans="1:37" ht="15.75" x14ac:dyDescent="0.25">
      <c r="A31" s="27"/>
      <c r="B31" s="28" t="s">
        <v>37</v>
      </c>
      <c r="C31" s="14"/>
      <c r="D31" s="2">
        <v>0</v>
      </c>
      <c r="E31" s="19">
        <v>0</v>
      </c>
      <c r="F31" s="19">
        <v>1</v>
      </c>
      <c r="G31" s="19">
        <v>2</v>
      </c>
      <c r="H31" s="19">
        <v>3</v>
      </c>
      <c r="I31" s="34">
        <v>4</v>
      </c>
      <c r="J31" s="19">
        <v>5</v>
      </c>
      <c r="K31" s="19">
        <v>6</v>
      </c>
      <c r="L31" s="19">
        <v>7</v>
      </c>
      <c r="M31" s="35">
        <f>IF(D31=7, 3, IF(AND(D31&lt;7,D31&gt;4),2,IF(AND(D31&lt;5,D31&gt;2),1,0)))</f>
        <v>0</v>
      </c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</row>
    <row r="32" spans="1:37" ht="15.75" x14ac:dyDescent="0.25">
      <c r="A32" s="27"/>
      <c r="B32" s="28" t="s">
        <v>38</v>
      </c>
      <c r="C32" s="14"/>
      <c r="D32" s="2" t="s">
        <v>8</v>
      </c>
      <c r="E32" s="35">
        <f>IF(D32="Nee", 0, 1)</f>
        <v>0</v>
      </c>
      <c r="I32" s="34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</row>
    <row r="33" spans="1:37" ht="15.75" x14ac:dyDescent="0.25">
      <c r="A33" s="27"/>
      <c r="B33" s="28" t="s">
        <v>39</v>
      </c>
      <c r="C33" s="14"/>
      <c r="D33" s="2" t="s">
        <v>8</v>
      </c>
      <c r="E33" s="35">
        <f>IF(D33="Nee", 0, 1)</f>
        <v>0</v>
      </c>
      <c r="I33" s="34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</row>
    <row r="34" spans="1:37" ht="15.75" x14ac:dyDescent="0.25">
      <c r="A34" s="27"/>
      <c r="B34" s="28" t="s">
        <v>40</v>
      </c>
      <c r="C34" s="14"/>
      <c r="D34" s="2" t="s">
        <v>8</v>
      </c>
      <c r="E34" s="35">
        <f>IF(D34="Nee", 0, 1)</f>
        <v>0</v>
      </c>
      <c r="I34" s="34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</row>
    <row r="35" spans="1:37" ht="15.75" x14ac:dyDescent="0.25">
      <c r="A35" s="29"/>
      <c r="B35" s="30" t="s">
        <v>41</v>
      </c>
      <c r="C35" s="15"/>
      <c r="D35" s="3">
        <v>0</v>
      </c>
      <c r="E35" s="19">
        <v>0</v>
      </c>
      <c r="F35" s="19">
        <v>1</v>
      </c>
      <c r="G35" s="19">
        <v>2</v>
      </c>
      <c r="H35" s="19">
        <v>3</v>
      </c>
      <c r="I35" s="34">
        <v>4</v>
      </c>
      <c r="J35" s="19">
        <v>5</v>
      </c>
      <c r="K35" s="35">
        <f>IF(D35=5,2,IF(AND(D35&lt;5,D35&gt;2),1,0))</f>
        <v>0</v>
      </c>
      <c r="M35" s="17">
        <f>SUM(E25+E26+I27+J28+E29+E30+M31+E32+E33+E34+K35)</f>
        <v>0</v>
      </c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</row>
    <row r="36" spans="1:37" x14ac:dyDescent="0.2">
      <c r="A36" s="31"/>
      <c r="B36" s="32"/>
      <c r="C36" s="9"/>
      <c r="D36" s="33"/>
      <c r="I36" s="34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</row>
    <row r="37" spans="1:37" ht="15.75" x14ac:dyDescent="0.25">
      <c r="A37" s="24" t="s">
        <v>42</v>
      </c>
      <c r="B37" s="25" t="s">
        <v>21</v>
      </c>
      <c r="C37" s="13">
        <f>IF(I45=10,5,IF(AND(I45&lt;10,I45&gt;7),4,IF(AND(I45&lt;8,I45&gt;5),3,IF(AND(I45&lt;6,I45&gt;3),2,IF(AND(I45&lt;4,I45&gt;1),1,0)))))</f>
        <v>0</v>
      </c>
      <c r="D37" s="1" t="s">
        <v>8</v>
      </c>
      <c r="E37" s="35">
        <f t="shared" ref="E37:E44" si="0">IF(D37="Nee", 0, 1)</f>
        <v>0</v>
      </c>
      <c r="I37" s="34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</row>
    <row r="38" spans="1:37" ht="15.75" x14ac:dyDescent="0.25">
      <c r="A38" s="27"/>
      <c r="B38" s="28" t="s">
        <v>22</v>
      </c>
      <c r="C38" s="14"/>
      <c r="D38" s="2" t="s">
        <v>8</v>
      </c>
      <c r="E38" s="35">
        <f t="shared" si="0"/>
        <v>0</v>
      </c>
      <c r="I38" s="34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</row>
    <row r="39" spans="1:37" ht="15.75" customHeight="1" x14ac:dyDescent="0.25">
      <c r="A39" s="27"/>
      <c r="B39" s="28" t="s">
        <v>43</v>
      </c>
      <c r="C39" s="14"/>
      <c r="D39" s="2" t="s">
        <v>8</v>
      </c>
      <c r="E39" s="35">
        <f t="shared" si="0"/>
        <v>0</v>
      </c>
      <c r="I39" s="34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</row>
    <row r="40" spans="1:37" ht="15.75" x14ac:dyDescent="0.25">
      <c r="A40" s="27"/>
      <c r="B40" s="28" t="s">
        <v>44</v>
      </c>
      <c r="C40" s="14"/>
      <c r="D40" s="2" t="s">
        <v>8</v>
      </c>
      <c r="E40" s="35">
        <f t="shared" si="0"/>
        <v>0</v>
      </c>
      <c r="I40" s="34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</row>
    <row r="41" spans="1:37" ht="15.75" x14ac:dyDescent="0.25">
      <c r="A41" s="27"/>
      <c r="B41" s="28" t="s">
        <v>45</v>
      </c>
      <c r="C41" s="14"/>
      <c r="D41" s="2" t="s">
        <v>8</v>
      </c>
      <c r="E41" s="35">
        <f t="shared" si="0"/>
        <v>0</v>
      </c>
      <c r="I41" s="34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</row>
    <row r="42" spans="1:37" ht="15.75" x14ac:dyDescent="0.25">
      <c r="A42" s="27"/>
      <c r="B42" s="28" t="s">
        <v>46</v>
      </c>
      <c r="C42" s="14"/>
      <c r="D42" s="2" t="s">
        <v>8</v>
      </c>
      <c r="E42" s="35">
        <f t="shared" si="0"/>
        <v>0</v>
      </c>
      <c r="I42" s="34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</row>
    <row r="43" spans="1:37" ht="15.75" x14ac:dyDescent="0.25">
      <c r="A43" s="27"/>
      <c r="B43" s="28" t="s">
        <v>47</v>
      </c>
      <c r="C43" s="14"/>
      <c r="D43" s="2" t="s">
        <v>8</v>
      </c>
      <c r="E43" s="35">
        <f t="shared" si="0"/>
        <v>0</v>
      </c>
      <c r="I43" s="34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</row>
    <row r="44" spans="1:37" ht="15.75" x14ac:dyDescent="0.25">
      <c r="A44" s="27"/>
      <c r="B44" s="28" t="s">
        <v>48</v>
      </c>
      <c r="C44" s="14"/>
      <c r="D44" s="2" t="s">
        <v>8</v>
      </c>
      <c r="E44" s="35">
        <f t="shared" si="0"/>
        <v>0</v>
      </c>
      <c r="I44" s="34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</row>
    <row r="45" spans="1:37" x14ac:dyDescent="0.2">
      <c r="A45" s="29"/>
      <c r="B45" s="30" t="s">
        <v>49</v>
      </c>
      <c r="C45" s="15"/>
      <c r="D45" s="3" t="s">
        <v>6</v>
      </c>
      <c r="E45" s="19" t="s">
        <v>6</v>
      </c>
      <c r="F45" s="19" t="s">
        <v>50</v>
      </c>
      <c r="G45" s="19" t="s">
        <v>7</v>
      </c>
      <c r="H45" s="34">
        <f>IF(D45="Onvoldoende", 0, IF(D45="Matig",1,2))</f>
        <v>0</v>
      </c>
      <c r="I45" s="19">
        <f>SUM(E37:E43,E44,H45)</f>
        <v>0</v>
      </c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</row>
    <row r="46" spans="1:37" x14ac:dyDescent="0.2">
      <c r="A46" s="31"/>
      <c r="B46" s="32"/>
      <c r="C46" s="9"/>
      <c r="D46" s="33"/>
      <c r="I46" s="34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</row>
    <row r="47" spans="1:37" ht="15.75" x14ac:dyDescent="0.25">
      <c r="A47" s="24" t="s">
        <v>51</v>
      </c>
      <c r="B47" s="25" t="s">
        <v>21</v>
      </c>
      <c r="C47" s="13">
        <f>IF(I55=9,5,IF(AND(I55&lt;9,I55&gt;6),4,IF(AND(I55&lt;7,I55&gt;4),3,IF(AND(I55&lt;5,I55&gt;2),2,IF(AND(I55&lt;3,I55&gt;0),1,0)))))</f>
        <v>0</v>
      </c>
      <c r="D47" s="1" t="s">
        <v>8</v>
      </c>
      <c r="E47" s="35">
        <f t="shared" ref="E47:E55" si="1">IF(D47="Nee", 0, 1)</f>
        <v>0</v>
      </c>
      <c r="I47" s="34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</row>
    <row r="48" spans="1:37" ht="15.75" x14ac:dyDescent="0.25">
      <c r="A48" s="27"/>
      <c r="B48" s="28" t="s">
        <v>22</v>
      </c>
      <c r="C48" s="14"/>
      <c r="D48" s="2" t="s">
        <v>8</v>
      </c>
      <c r="E48" s="35">
        <f t="shared" si="1"/>
        <v>0</v>
      </c>
      <c r="I48" s="34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</row>
    <row r="49" spans="1:37" ht="15.75" x14ac:dyDescent="0.25">
      <c r="A49" s="27"/>
      <c r="B49" s="28" t="s">
        <v>52</v>
      </c>
      <c r="C49" s="14"/>
      <c r="D49" s="2" t="s">
        <v>8</v>
      </c>
      <c r="E49" s="35">
        <f t="shared" si="1"/>
        <v>0</v>
      </c>
      <c r="I49" s="34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</row>
    <row r="50" spans="1:37" ht="15.75" x14ac:dyDescent="0.25">
      <c r="A50" s="27"/>
      <c r="B50" s="28" t="s">
        <v>53</v>
      </c>
      <c r="C50" s="14"/>
      <c r="D50" s="2" t="s">
        <v>8</v>
      </c>
      <c r="E50" s="35">
        <f t="shared" si="1"/>
        <v>0</v>
      </c>
      <c r="I50" s="34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</row>
    <row r="51" spans="1:37" ht="15.75" x14ac:dyDescent="0.25">
      <c r="A51" s="27"/>
      <c r="B51" s="28" t="s">
        <v>54</v>
      </c>
      <c r="C51" s="14"/>
      <c r="D51" s="2" t="s">
        <v>8</v>
      </c>
      <c r="E51" s="35">
        <f t="shared" si="1"/>
        <v>0</v>
      </c>
      <c r="I51" s="34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</row>
    <row r="52" spans="1:37" ht="15.75" x14ac:dyDescent="0.25">
      <c r="A52" s="27"/>
      <c r="B52" s="28" t="s">
        <v>55</v>
      </c>
      <c r="C52" s="14"/>
      <c r="D52" s="2" t="s">
        <v>8</v>
      </c>
      <c r="E52" s="35">
        <f t="shared" si="1"/>
        <v>0</v>
      </c>
      <c r="I52" s="34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</row>
    <row r="53" spans="1:37" ht="15.75" x14ac:dyDescent="0.25">
      <c r="A53" s="27"/>
      <c r="B53" s="28" t="s">
        <v>56</v>
      </c>
      <c r="C53" s="14"/>
      <c r="D53" s="2" t="s">
        <v>8</v>
      </c>
      <c r="E53" s="35">
        <f t="shared" si="1"/>
        <v>0</v>
      </c>
      <c r="I53" s="34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</row>
    <row r="54" spans="1:37" ht="15.75" x14ac:dyDescent="0.25">
      <c r="A54" s="27"/>
      <c r="B54" s="28" t="s">
        <v>57</v>
      </c>
      <c r="C54" s="14"/>
      <c r="D54" s="2" t="s">
        <v>8</v>
      </c>
      <c r="E54" s="35">
        <f t="shared" si="1"/>
        <v>0</v>
      </c>
      <c r="I54" s="34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</row>
    <row r="55" spans="1:37" ht="15.75" x14ac:dyDescent="0.25">
      <c r="A55" s="29"/>
      <c r="B55" s="30" t="s">
        <v>58</v>
      </c>
      <c r="C55" s="15"/>
      <c r="D55" s="3" t="s">
        <v>8</v>
      </c>
      <c r="E55" s="35">
        <f t="shared" si="1"/>
        <v>0</v>
      </c>
      <c r="I55" s="34">
        <f>SUM(E47:E55)</f>
        <v>0</v>
      </c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</row>
    <row r="56" spans="1:37" ht="15.75" x14ac:dyDescent="0.25">
      <c r="A56" s="31"/>
      <c r="B56" s="32"/>
      <c r="C56" s="9"/>
      <c r="D56" s="33"/>
      <c r="E56" s="38"/>
      <c r="I56" s="34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</row>
    <row r="57" spans="1:37" ht="15.75" x14ac:dyDescent="0.25">
      <c r="A57" s="24" t="s">
        <v>59</v>
      </c>
      <c r="B57" s="25" t="s">
        <v>21</v>
      </c>
      <c r="C57" s="13">
        <f>IF(I66=10,5,IF(AND(I66&lt;10,I66&gt;7),4,IF(AND(I66&lt;8,I66&gt;5),3,IF(AND(I66&lt;6,I66&gt;3),2,IF(AND(I66&lt;4,I66&gt;1),1,0)))))</f>
        <v>0</v>
      </c>
      <c r="D57" s="1" t="s">
        <v>8</v>
      </c>
      <c r="E57" s="35">
        <f t="shared" ref="E57:E66" si="2">IF(D57="Nee", 0, 1)</f>
        <v>0</v>
      </c>
      <c r="I57" s="34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</row>
    <row r="58" spans="1:37" ht="15.75" x14ac:dyDescent="0.25">
      <c r="A58" s="27"/>
      <c r="B58" s="28" t="s">
        <v>22</v>
      </c>
      <c r="C58" s="14"/>
      <c r="D58" s="2" t="s">
        <v>8</v>
      </c>
      <c r="E58" s="35">
        <f t="shared" si="2"/>
        <v>0</v>
      </c>
      <c r="I58" s="34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</row>
    <row r="59" spans="1:37" ht="15.75" x14ac:dyDescent="0.25">
      <c r="A59" s="27"/>
      <c r="B59" s="28" t="s">
        <v>60</v>
      </c>
      <c r="C59" s="14"/>
      <c r="D59" s="2" t="s">
        <v>8</v>
      </c>
      <c r="E59" s="35">
        <f t="shared" si="2"/>
        <v>0</v>
      </c>
      <c r="I59" s="34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</row>
    <row r="60" spans="1:37" ht="15.75" x14ac:dyDescent="0.25">
      <c r="A60" s="27"/>
      <c r="B60" s="28" t="s">
        <v>61</v>
      </c>
      <c r="C60" s="14"/>
      <c r="D60" s="2" t="s">
        <v>8</v>
      </c>
      <c r="E60" s="35">
        <f t="shared" si="2"/>
        <v>0</v>
      </c>
      <c r="I60" s="34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</row>
    <row r="61" spans="1:37" ht="15.75" x14ac:dyDescent="0.25">
      <c r="A61" s="27"/>
      <c r="B61" s="28" t="s">
        <v>62</v>
      </c>
      <c r="C61" s="14"/>
      <c r="D61" s="2" t="s">
        <v>8</v>
      </c>
      <c r="E61" s="35">
        <f t="shared" si="2"/>
        <v>0</v>
      </c>
      <c r="I61" s="34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</row>
    <row r="62" spans="1:37" ht="15.75" x14ac:dyDescent="0.25">
      <c r="A62" s="27"/>
      <c r="B62" s="28" t="s">
        <v>63</v>
      </c>
      <c r="C62" s="14"/>
      <c r="D62" s="2" t="s">
        <v>8</v>
      </c>
      <c r="E62" s="35">
        <f t="shared" si="2"/>
        <v>0</v>
      </c>
      <c r="I62" s="34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</row>
    <row r="63" spans="1:37" ht="15.75" x14ac:dyDescent="0.25">
      <c r="A63" s="27"/>
      <c r="B63" s="28" t="s">
        <v>64</v>
      </c>
      <c r="C63" s="14"/>
      <c r="D63" s="2" t="s">
        <v>8</v>
      </c>
      <c r="E63" s="35">
        <f t="shared" si="2"/>
        <v>0</v>
      </c>
      <c r="I63" s="34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</row>
    <row r="64" spans="1:37" ht="15.75" x14ac:dyDescent="0.25">
      <c r="A64" s="27"/>
      <c r="B64" s="28" t="s">
        <v>65</v>
      </c>
      <c r="C64" s="14"/>
      <c r="D64" s="2" t="s">
        <v>8</v>
      </c>
      <c r="E64" s="35">
        <f t="shared" si="2"/>
        <v>0</v>
      </c>
      <c r="I64" s="34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</row>
    <row r="65" spans="1:37" ht="15.75" x14ac:dyDescent="0.25">
      <c r="A65" s="27"/>
      <c r="B65" s="28" t="s">
        <v>66</v>
      </c>
      <c r="C65" s="14"/>
      <c r="D65" s="2" t="s">
        <v>8</v>
      </c>
      <c r="E65" s="35">
        <f t="shared" si="2"/>
        <v>0</v>
      </c>
      <c r="I65" s="34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</row>
    <row r="66" spans="1:37" ht="15.75" x14ac:dyDescent="0.25">
      <c r="A66" s="29"/>
      <c r="B66" s="30" t="s">
        <v>67</v>
      </c>
      <c r="C66" s="15"/>
      <c r="D66" s="3" t="s">
        <v>8</v>
      </c>
      <c r="E66" s="35">
        <f t="shared" si="2"/>
        <v>0</v>
      </c>
      <c r="I66" s="34">
        <f>SUM(E57:E66)</f>
        <v>0</v>
      </c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</row>
    <row r="67" spans="1:37" ht="15.75" x14ac:dyDescent="0.25">
      <c r="A67" s="31"/>
      <c r="B67" s="32"/>
      <c r="C67" s="9"/>
      <c r="D67" s="33"/>
      <c r="E67" s="38"/>
      <c r="I67" s="34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</row>
    <row r="68" spans="1:37" ht="15.75" x14ac:dyDescent="0.25">
      <c r="A68" s="24" t="s">
        <v>73</v>
      </c>
      <c r="B68" s="25" t="s">
        <v>21</v>
      </c>
      <c r="C68" s="13">
        <f>IF(I72=8,5,IF(I72=7,4,IF(I72=6,3,IF(I72=5,2,IF(I72=4,1,0)))))</f>
        <v>0</v>
      </c>
      <c r="D68" s="1" t="s">
        <v>8</v>
      </c>
      <c r="E68" s="35">
        <f>IF(D68="Nee", 0, 1)</f>
        <v>0</v>
      </c>
      <c r="I68" s="34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</row>
    <row r="69" spans="1:37" ht="15.75" x14ac:dyDescent="0.25">
      <c r="A69" s="27"/>
      <c r="B69" s="28" t="s">
        <v>22</v>
      </c>
      <c r="C69" s="14"/>
      <c r="D69" s="2" t="s">
        <v>8</v>
      </c>
      <c r="E69" s="35">
        <f>IF(D69="Nee", 0, 1)</f>
        <v>0</v>
      </c>
      <c r="I69" s="34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</row>
    <row r="70" spans="1:37" x14ac:dyDescent="0.2">
      <c r="A70" s="27"/>
      <c r="B70" s="28" t="s">
        <v>68</v>
      </c>
      <c r="C70" s="14"/>
      <c r="D70" s="2" t="s">
        <v>69</v>
      </c>
      <c r="E70" s="17" t="s">
        <v>69</v>
      </c>
      <c r="F70" s="19" t="s">
        <v>6</v>
      </c>
      <c r="G70" s="19" t="s">
        <v>50</v>
      </c>
      <c r="H70" s="19" t="s">
        <v>7</v>
      </c>
      <c r="I70" s="34" t="s">
        <v>70</v>
      </c>
      <c r="J70" s="19">
        <f>IF(D70="Niet gemaakt",0,IF(D70="Onvoldoende",1,IF(D70="Matig",2,IF(D70="Voldoende",3,4))))</f>
        <v>0</v>
      </c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</row>
    <row r="71" spans="1:37" ht="15.75" x14ac:dyDescent="0.25">
      <c r="A71" s="27"/>
      <c r="B71" s="28" t="s">
        <v>71</v>
      </c>
      <c r="C71" s="14"/>
      <c r="D71" s="2" t="s">
        <v>8</v>
      </c>
      <c r="E71" s="35">
        <f>IF(D71="Nee", 0, 1)</f>
        <v>0</v>
      </c>
      <c r="I71" s="34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</row>
    <row r="72" spans="1:37" ht="15.75" x14ac:dyDescent="0.25">
      <c r="A72" s="29"/>
      <c r="B72" s="30" t="s">
        <v>72</v>
      </c>
      <c r="C72" s="15"/>
      <c r="D72" s="3" t="s">
        <v>8</v>
      </c>
      <c r="E72" s="35">
        <f>IF(D72="Nee", 0, 1)</f>
        <v>0</v>
      </c>
      <c r="I72" s="34">
        <f>SUM(E68:E69,J70,E71:E72)</f>
        <v>0</v>
      </c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</row>
    <row r="73" spans="1:37" ht="15.75" x14ac:dyDescent="0.25">
      <c r="A73" s="31"/>
      <c r="B73" s="32"/>
      <c r="C73" s="9"/>
      <c r="D73" s="33"/>
      <c r="E73" s="38"/>
      <c r="I73" s="34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</row>
    <row r="74" spans="1:37" x14ac:dyDescent="0.2">
      <c r="A74" s="39"/>
      <c r="B74" s="40" t="s">
        <v>11</v>
      </c>
      <c r="C74" s="41">
        <f>SUM(C68,C57,C47,C37,C25,C13,C6)</f>
        <v>0</v>
      </c>
      <c r="D74" s="42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</row>
    <row r="75" spans="1:37" ht="15.75" x14ac:dyDescent="0.25">
      <c r="A75" s="43"/>
      <c r="B75" s="44" t="s">
        <v>12</v>
      </c>
      <c r="C75" s="45">
        <f>SUM(((9/I75)*C74)+1)</f>
        <v>1</v>
      </c>
      <c r="D75" s="46"/>
      <c r="I75" s="19">
        <v>32</v>
      </c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</row>
    <row r="76" spans="1:37" x14ac:dyDescent="0.2">
      <c r="A76" s="16"/>
      <c r="B76" s="17"/>
      <c r="C76" s="16"/>
      <c r="D76" s="18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</row>
    <row r="77" spans="1:37" x14ac:dyDescent="0.2">
      <c r="A77" s="16"/>
      <c r="B77" s="17"/>
      <c r="C77" s="16"/>
      <c r="D77" s="18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</row>
    <row r="78" spans="1:37" x14ac:dyDescent="0.2">
      <c r="A78" s="16"/>
      <c r="B78" s="17"/>
      <c r="C78" s="16"/>
      <c r="D78" s="18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</row>
    <row r="79" spans="1:37" x14ac:dyDescent="0.2">
      <c r="A79" s="16"/>
      <c r="B79" s="17"/>
      <c r="C79" s="16"/>
      <c r="D79" s="18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</row>
    <row r="80" spans="1:37" x14ac:dyDescent="0.2">
      <c r="A80" s="16"/>
      <c r="B80" s="17"/>
      <c r="C80" s="16"/>
      <c r="D80" s="18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</row>
    <row r="81" spans="1:37" x14ac:dyDescent="0.2">
      <c r="A81" s="16"/>
      <c r="B81" s="17"/>
      <c r="C81" s="16"/>
      <c r="D81" s="18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</row>
    <row r="82" spans="1:37" x14ac:dyDescent="0.2">
      <c r="A82" s="16"/>
      <c r="B82" s="17"/>
      <c r="C82" s="16"/>
      <c r="D82" s="18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</row>
    <row r="83" spans="1:37" x14ac:dyDescent="0.2">
      <c r="AE83" s="17"/>
      <c r="AF83" s="17"/>
      <c r="AG83" s="17"/>
      <c r="AH83" s="17"/>
      <c r="AI83" s="17"/>
      <c r="AJ83" s="17"/>
      <c r="AK83" s="17"/>
    </row>
  </sheetData>
  <sheetProtection algorithmName="SHA-512" hashValue="aN3Scr5kgf4q48C4OTjQSy4SZLjEp6WpRqfRp0iQTdetZ+4B4TGIhIrpivmL+IdMfeNG/ACAa7y+gjdMGakX2A==" saltValue="X6+LmgfoGwhX7qA0zlnTMQ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C40:C44 C6:C38 B6:B73 A6:A38 C50:C54 C46:C48 A40:A73" name="Bereik1"/>
  </protectedRanges>
  <mergeCells count="19">
    <mergeCell ref="A57:A66"/>
    <mergeCell ref="C57:C66"/>
    <mergeCell ref="A68:A72"/>
    <mergeCell ref="C68:C72"/>
    <mergeCell ref="C74:D74"/>
    <mergeCell ref="C75:D75"/>
    <mergeCell ref="A25:A35"/>
    <mergeCell ref="C25:C35"/>
    <mergeCell ref="A37:A45"/>
    <mergeCell ref="C37:C45"/>
    <mergeCell ref="A47:A55"/>
    <mergeCell ref="C47:C55"/>
    <mergeCell ref="A2:D2"/>
    <mergeCell ref="A4:B4"/>
    <mergeCell ref="A6:A11"/>
    <mergeCell ref="C6:C11"/>
    <mergeCell ref="I6:I11"/>
    <mergeCell ref="A13:A23"/>
    <mergeCell ref="C13:C23"/>
  </mergeCells>
  <dataValidations count="8">
    <dataValidation type="list" allowBlank="1" showInputMessage="1" showErrorMessage="1" sqref="D6:D11">
      <formula1>$G$6:$G$7</formula1>
    </dataValidation>
    <dataValidation type="list" allowBlank="1" showInputMessage="1" showErrorMessage="1" sqref="D13:D23 D25:D26 D29:D30 D32:D34 D37:D44 D47:D66 D68:D69 D71:D72">
      <formula1>$E$13:$F$13</formula1>
    </dataValidation>
    <dataValidation type="list" allowBlank="1" showInputMessage="1" showErrorMessage="1" sqref="D27">
      <formula1>$E$27:$H$27</formula1>
    </dataValidation>
    <dataValidation type="list" allowBlank="1" showInputMessage="1" showErrorMessage="1" sqref="D28">
      <formula1>$E$28:$H$28</formula1>
    </dataValidation>
    <dataValidation type="list" allowBlank="1" showInputMessage="1" showErrorMessage="1" sqref="D31">
      <formula1>$E$31:$L$31</formula1>
    </dataValidation>
    <dataValidation type="list" allowBlank="1" showInputMessage="1" showErrorMessage="1" sqref="D35">
      <formula1>$E$35:$J$35</formula1>
    </dataValidation>
    <dataValidation type="list" allowBlank="1" showInputMessage="1" showErrorMessage="1" sqref="D45">
      <formula1>$E$45:$G$45</formula1>
    </dataValidation>
    <dataValidation type="list" allowBlank="1" showInputMessage="1" showErrorMessage="1" sqref="D70">
      <formula1>$E$70:$I$70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3"/>
  <sheetViews>
    <sheetView zoomScale="85" zoomScaleNormal="85" workbookViewId="0">
      <selection activeCell="A4" sqref="A4:B4"/>
    </sheetView>
  </sheetViews>
  <sheetFormatPr defaultRowHeight="15" x14ac:dyDescent="0.2"/>
  <cols>
    <col min="1" max="1" width="9.140625" style="47"/>
    <col min="2" max="2" width="99.5703125" style="19" bestFit="1" customWidth="1"/>
    <col min="3" max="3" width="5.42578125" style="47" customWidth="1"/>
    <col min="4" max="4" width="15.5703125" style="48" bestFit="1" customWidth="1"/>
    <col min="5" max="5" width="9.140625" style="19" hidden="1" customWidth="1"/>
    <col min="6" max="6" width="10.5703125" style="19" hidden="1" customWidth="1"/>
    <col min="7" max="12" width="9.140625" style="19" hidden="1" customWidth="1"/>
    <col min="13" max="13" width="0" style="19" hidden="1" customWidth="1"/>
    <col min="14" max="16384" width="9.140625" style="19"/>
  </cols>
  <sheetData>
    <row r="1" spans="1:37" x14ac:dyDescent="0.2">
      <c r="A1" s="16"/>
      <c r="B1" s="17"/>
      <c r="C1" s="16"/>
      <c r="D1" s="18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</row>
    <row r="2" spans="1:37" ht="15.75" x14ac:dyDescent="0.2">
      <c r="A2" s="20" t="s">
        <v>74</v>
      </c>
      <c r="B2" s="20"/>
      <c r="C2" s="20"/>
      <c r="D2" s="20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</row>
    <row r="3" spans="1:37" ht="15.75" x14ac:dyDescent="0.2">
      <c r="A3" s="21"/>
      <c r="B3" s="21"/>
      <c r="C3" s="21"/>
      <c r="D3" s="21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</row>
    <row r="4" spans="1:37" ht="30" customHeight="1" x14ac:dyDescent="0.2">
      <c r="A4" s="11" t="s">
        <v>13</v>
      </c>
      <c r="B4" s="12"/>
      <c r="C4" s="16"/>
      <c r="D4" s="4" t="s">
        <v>14</v>
      </c>
      <c r="E4" s="22"/>
      <c r="F4" s="22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5" spans="1:37" x14ac:dyDescent="0.2">
      <c r="A5" s="16"/>
      <c r="B5" s="23"/>
      <c r="C5" s="16"/>
      <c r="D5" s="18"/>
      <c r="E5" s="17">
        <f>COUNTIF(D6:D11, "Voldoende")</f>
        <v>0</v>
      </c>
      <c r="F5" s="17">
        <f>COUNTIF(D6:D11, "Onvoldoende")</f>
        <v>6</v>
      </c>
      <c r="G5" s="17"/>
      <c r="H5" s="17"/>
      <c r="I5" s="17" t="s">
        <v>10</v>
      </c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</row>
    <row r="6" spans="1:37" x14ac:dyDescent="0.2">
      <c r="A6" s="24" t="s">
        <v>0</v>
      </c>
      <c r="B6" s="25" t="s">
        <v>1</v>
      </c>
      <c r="C6" s="13">
        <f>IF(E5&gt;5, 2, IF(AND(E5&gt;2,E5&lt;6), 1, 0))</f>
        <v>0</v>
      </c>
      <c r="D6" s="1" t="s">
        <v>6</v>
      </c>
      <c r="G6" s="19" t="s">
        <v>7</v>
      </c>
      <c r="I6" s="26">
        <v>2</v>
      </c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</row>
    <row r="7" spans="1:37" x14ac:dyDescent="0.2">
      <c r="A7" s="27"/>
      <c r="B7" s="28" t="s">
        <v>2</v>
      </c>
      <c r="C7" s="14"/>
      <c r="D7" s="2" t="s">
        <v>6</v>
      </c>
      <c r="G7" s="19" t="s">
        <v>6</v>
      </c>
      <c r="I7" s="26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</row>
    <row r="8" spans="1:37" x14ac:dyDescent="0.2">
      <c r="A8" s="27"/>
      <c r="B8" s="28" t="s">
        <v>19</v>
      </c>
      <c r="C8" s="14"/>
      <c r="D8" s="2" t="s">
        <v>6</v>
      </c>
      <c r="G8" s="19">
        <v>0</v>
      </c>
      <c r="I8" s="26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</row>
    <row r="9" spans="1:37" x14ac:dyDescent="0.2">
      <c r="A9" s="27"/>
      <c r="B9" s="28" t="s">
        <v>3</v>
      </c>
      <c r="C9" s="14"/>
      <c r="D9" s="2" t="s">
        <v>6</v>
      </c>
      <c r="G9" s="19">
        <v>1</v>
      </c>
      <c r="I9" s="26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</row>
    <row r="10" spans="1:37" x14ac:dyDescent="0.2">
      <c r="A10" s="27"/>
      <c r="B10" s="28" t="s">
        <v>5</v>
      </c>
      <c r="C10" s="14"/>
      <c r="D10" s="2" t="s">
        <v>6</v>
      </c>
      <c r="G10" s="19">
        <v>2</v>
      </c>
      <c r="I10" s="26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</row>
    <row r="11" spans="1:37" x14ac:dyDescent="0.2">
      <c r="A11" s="29"/>
      <c r="B11" s="30" t="s">
        <v>4</v>
      </c>
      <c r="C11" s="15"/>
      <c r="D11" s="3" t="s">
        <v>6</v>
      </c>
      <c r="G11" s="19">
        <v>3</v>
      </c>
      <c r="I11" s="26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</row>
    <row r="12" spans="1:37" x14ac:dyDescent="0.2">
      <c r="A12" s="31"/>
      <c r="B12" s="32"/>
      <c r="C12" s="9"/>
      <c r="D12" s="33"/>
      <c r="I12" s="34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</row>
    <row r="13" spans="1:37" x14ac:dyDescent="0.2">
      <c r="A13" s="24" t="s">
        <v>20</v>
      </c>
      <c r="B13" s="25" t="s">
        <v>21</v>
      </c>
      <c r="C13" s="13">
        <f>IF(E14=11, 5, IF(AND(E14&lt;11,E14&gt;8), 4, IF(AND(E14&lt;9, E14&gt;6), 3, IF(AND(E14&lt;7,E14&gt;4), 2, IF(AND(E14&lt;5, E14&gt;2), 1, 0)))))</f>
        <v>0</v>
      </c>
      <c r="D13" s="1" t="s">
        <v>8</v>
      </c>
      <c r="E13" s="19" t="s">
        <v>8</v>
      </c>
      <c r="F13" s="19" t="s">
        <v>9</v>
      </c>
      <c r="I13" s="34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</row>
    <row r="14" spans="1:37" x14ac:dyDescent="0.2">
      <c r="A14" s="27"/>
      <c r="B14" s="28" t="s">
        <v>22</v>
      </c>
      <c r="C14" s="14"/>
      <c r="D14" s="2" t="s">
        <v>8</v>
      </c>
      <c r="E14" s="17">
        <f>COUNTIF(D13:D23, "Ja")</f>
        <v>0</v>
      </c>
      <c r="I14" s="34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</row>
    <row r="15" spans="1:37" x14ac:dyDescent="0.2">
      <c r="A15" s="27"/>
      <c r="B15" s="28" t="s">
        <v>23</v>
      </c>
      <c r="C15" s="14"/>
      <c r="D15" s="2" t="s">
        <v>8</v>
      </c>
      <c r="I15" s="34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</row>
    <row r="16" spans="1:37" x14ac:dyDescent="0.2">
      <c r="A16" s="27"/>
      <c r="B16" s="28" t="s">
        <v>24</v>
      </c>
      <c r="C16" s="14"/>
      <c r="D16" s="2" t="s">
        <v>8</v>
      </c>
      <c r="I16" s="34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</row>
    <row r="17" spans="1:37" x14ac:dyDescent="0.2">
      <c r="A17" s="27"/>
      <c r="B17" s="28" t="s">
        <v>25</v>
      </c>
      <c r="C17" s="14"/>
      <c r="D17" s="2" t="s">
        <v>8</v>
      </c>
      <c r="I17" s="34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</row>
    <row r="18" spans="1:37" x14ac:dyDescent="0.2">
      <c r="A18" s="27"/>
      <c r="B18" s="28" t="s">
        <v>27</v>
      </c>
      <c r="C18" s="14"/>
      <c r="D18" s="2" t="s">
        <v>8</v>
      </c>
      <c r="I18" s="34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</row>
    <row r="19" spans="1:37" x14ac:dyDescent="0.2">
      <c r="A19" s="27"/>
      <c r="B19" s="28" t="s">
        <v>26</v>
      </c>
      <c r="C19" s="14"/>
      <c r="D19" s="2" t="s">
        <v>8</v>
      </c>
      <c r="I19" s="34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</row>
    <row r="20" spans="1:37" x14ac:dyDescent="0.2">
      <c r="A20" s="27"/>
      <c r="B20" s="28" t="s">
        <v>28</v>
      </c>
      <c r="C20" s="14"/>
      <c r="D20" s="2" t="s">
        <v>8</v>
      </c>
      <c r="I20" s="34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</row>
    <row r="21" spans="1:37" x14ac:dyDescent="0.2">
      <c r="A21" s="27"/>
      <c r="B21" s="28" t="s">
        <v>29</v>
      </c>
      <c r="C21" s="14"/>
      <c r="D21" s="2" t="s">
        <v>8</v>
      </c>
      <c r="I21" s="34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</row>
    <row r="22" spans="1:37" x14ac:dyDescent="0.2">
      <c r="A22" s="27"/>
      <c r="B22" s="28" t="s">
        <v>30</v>
      </c>
      <c r="C22" s="14"/>
      <c r="D22" s="2" t="s">
        <v>8</v>
      </c>
      <c r="I22" s="34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</row>
    <row r="23" spans="1:37" x14ac:dyDescent="0.2">
      <c r="A23" s="29"/>
      <c r="B23" s="30" t="s">
        <v>31</v>
      </c>
      <c r="C23" s="15"/>
      <c r="D23" s="3" t="s">
        <v>8</v>
      </c>
      <c r="I23" s="34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</row>
    <row r="24" spans="1:37" x14ac:dyDescent="0.2">
      <c r="A24" s="31"/>
      <c r="B24" s="32"/>
      <c r="C24" s="9"/>
      <c r="D24" s="33"/>
      <c r="I24" s="34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</row>
    <row r="25" spans="1:37" ht="15.75" x14ac:dyDescent="0.25">
      <c r="A25" s="24" t="s">
        <v>32</v>
      </c>
      <c r="B25" s="25" t="s">
        <v>21</v>
      </c>
      <c r="C25" s="13">
        <f>IF(M35=21,5,IF(AND(M35&lt;21,M35&gt;16),4,IF(AND(M35&lt;17,M35&gt;12),3,IF(AND(M35&lt;13,M35&gt;8),2,IF(AND(M35&lt;9,M35&gt;4),1,0)))))</f>
        <v>0</v>
      </c>
      <c r="D25" s="1" t="s">
        <v>8</v>
      </c>
      <c r="E25" s="35">
        <f>IF(D25="Nee", 0, 1)</f>
        <v>0</v>
      </c>
      <c r="I25" s="34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</row>
    <row r="26" spans="1:37" ht="15.75" x14ac:dyDescent="0.25">
      <c r="A26" s="27"/>
      <c r="B26" s="28" t="s">
        <v>22</v>
      </c>
      <c r="C26" s="14"/>
      <c r="D26" s="2" t="s">
        <v>8</v>
      </c>
      <c r="E26" s="35">
        <f>IF(D26="Nee", 0, 1)</f>
        <v>0</v>
      </c>
      <c r="I26" s="34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</row>
    <row r="27" spans="1:37" x14ac:dyDescent="0.2">
      <c r="A27" s="27"/>
      <c r="B27" s="28" t="s">
        <v>33</v>
      </c>
      <c r="C27" s="14"/>
      <c r="D27" s="2">
        <v>0</v>
      </c>
      <c r="E27" s="19">
        <v>0</v>
      </c>
      <c r="F27" s="19">
        <v>1</v>
      </c>
      <c r="G27" s="19">
        <v>2</v>
      </c>
      <c r="H27" s="19">
        <v>3</v>
      </c>
      <c r="I27" s="36">
        <f>SUM(D27:D28)</f>
        <v>0</v>
      </c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</row>
    <row r="28" spans="1:37" ht="15.75" x14ac:dyDescent="0.25">
      <c r="A28" s="27"/>
      <c r="B28" s="28" t="s">
        <v>34</v>
      </c>
      <c r="C28" s="14"/>
      <c r="D28" s="2">
        <v>0</v>
      </c>
      <c r="E28" s="19">
        <v>0</v>
      </c>
      <c r="F28" s="19">
        <v>1</v>
      </c>
      <c r="G28" s="19">
        <v>2</v>
      </c>
      <c r="H28" s="19">
        <v>3</v>
      </c>
      <c r="J28" s="37">
        <f>IF(I27=6, 3, IF(AND(I27&lt;6,I27&gt;3, 2), 2, IF(AND(I27&gt;1,I27&lt;4), 1, 0)))</f>
        <v>0</v>
      </c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</row>
    <row r="29" spans="1:37" ht="15.75" x14ac:dyDescent="0.25">
      <c r="A29" s="27"/>
      <c r="B29" s="28" t="s">
        <v>35</v>
      </c>
      <c r="C29" s="14"/>
      <c r="D29" s="2" t="s">
        <v>8</v>
      </c>
      <c r="E29" s="35">
        <f>IF(D29="Nee", 0, 1)</f>
        <v>0</v>
      </c>
      <c r="I29" s="34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</row>
    <row r="30" spans="1:37" ht="15.75" x14ac:dyDescent="0.25">
      <c r="A30" s="27"/>
      <c r="B30" s="28" t="s">
        <v>36</v>
      </c>
      <c r="C30" s="14"/>
      <c r="D30" s="2" t="s">
        <v>8</v>
      </c>
      <c r="E30" s="35">
        <f>IF(D30="Nee", 0, 1)</f>
        <v>0</v>
      </c>
      <c r="I30" s="34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</row>
    <row r="31" spans="1:37" ht="15.75" x14ac:dyDescent="0.25">
      <c r="A31" s="27"/>
      <c r="B31" s="28" t="s">
        <v>37</v>
      </c>
      <c r="C31" s="14"/>
      <c r="D31" s="2">
        <v>0</v>
      </c>
      <c r="E31" s="19">
        <v>0</v>
      </c>
      <c r="F31" s="19">
        <v>1</v>
      </c>
      <c r="G31" s="19">
        <v>2</v>
      </c>
      <c r="H31" s="19">
        <v>3</v>
      </c>
      <c r="I31" s="34">
        <v>4</v>
      </c>
      <c r="J31" s="19">
        <v>5</v>
      </c>
      <c r="K31" s="19">
        <v>6</v>
      </c>
      <c r="L31" s="19">
        <v>7</v>
      </c>
      <c r="M31" s="35">
        <f>IF(D31=7, 3, IF(AND(D31&lt;7,D31&gt;4),2,IF(AND(D31&lt;5,D31&gt;2),1,0)))</f>
        <v>0</v>
      </c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</row>
    <row r="32" spans="1:37" ht="15.75" x14ac:dyDescent="0.25">
      <c r="A32" s="27"/>
      <c r="B32" s="28" t="s">
        <v>38</v>
      </c>
      <c r="C32" s="14"/>
      <c r="D32" s="2" t="s">
        <v>8</v>
      </c>
      <c r="E32" s="35">
        <f>IF(D32="Nee", 0, 1)</f>
        <v>0</v>
      </c>
      <c r="I32" s="34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</row>
    <row r="33" spans="1:37" ht="15.75" x14ac:dyDescent="0.25">
      <c r="A33" s="27"/>
      <c r="B33" s="28" t="s">
        <v>39</v>
      </c>
      <c r="C33" s="14"/>
      <c r="D33" s="2" t="s">
        <v>8</v>
      </c>
      <c r="E33" s="35">
        <f>IF(D33="Nee", 0, 1)</f>
        <v>0</v>
      </c>
      <c r="I33" s="34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</row>
    <row r="34" spans="1:37" ht="15.75" x14ac:dyDescent="0.25">
      <c r="A34" s="27"/>
      <c r="B34" s="28" t="s">
        <v>40</v>
      </c>
      <c r="C34" s="14"/>
      <c r="D34" s="2" t="s">
        <v>8</v>
      </c>
      <c r="E34" s="35">
        <f>IF(D34="Nee", 0, 1)</f>
        <v>0</v>
      </c>
      <c r="I34" s="34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</row>
    <row r="35" spans="1:37" ht="15.75" x14ac:dyDescent="0.25">
      <c r="A35" s="29"/>
      <c r="B35" s="30" t="s">
        <v>41</v>
      </c>
      <c r="C35" s="15"/>
      <c r="D35" s="3">
        <v>0</v>
      </c>
      <c r="E35" s="19">
        <v>0</v>
      </c>
      <c r="F35" s="19">
        <v>1</v>
      </c>
      <c r="G35" s="19">
        <v>2</v>
      </c>
      <c r="H35" s="19">
        <v>3</v>
      </c>
      <c r="I35" s="34">
        <v>4</v>
      </c>
      <c r="J35" s="19">
        <v>5</v>
      </c>
      <c r="K35" s="35">
        <f>IF(D35=5,2,IF(AND(D35&lt;5,D35&gt;2),1,0))</f>
        <v>0</v>
      </c>
      <c r="M35" s="17">
        <f>SUM(E25+E26+I27+J28+E29+E30+M31+E32+E33+E34+K35)</f>
        <v>0</v>
      </c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</row>
    <row r="36" spans="1:37" x14ac:dyDescent="0.2">
      <c r="A36" s="31"/>
      <c r="B36" s="32"/>
      <c r="C36" s="9"/>
      <c r="D36" s="33"/>
      <c r="I36" s="34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</row>
    <row r="37" spans="1:37" ht="15.75" x14ac:dyDescent="0.25">
      <c r="A37" s="24" t="s">
        <v>42</v>
      </c>
      <c r="B37" s="25" t="s">
        <v>21</v>
      </c>
      <c r="C37" s="13">
        <f>IF(I45=10,5,IF(AND(I45&lt;10,I45&gt;7),4,IF(AND(I45&lt;8,I45&gt;5),3,IF(AND(I45&lt;6,I45&gt;3),2,IF(AND(I45&lt;4,I45&gt;1),1,0)))))</f>
        <v>0</v>
      </c>
      <c r="D37" s="1" t="s">
        <v>8</v>
      </c>
      <c r="E37" s="35">
        <f t="shared" ref="E37:E44" si="0">IF(D37="Nee", 0, 1)</f>
        <v>0</v>
      </c>
      <c r="I37" s="34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</row>
    <row r="38" spans="1:37" ht="15.75" x14ac:dyDescent="0.25">
      <c r="A38" s="27"/>
      <c r="B38" s="28" t="s">
        <v>22</v>
      </c>
      <c r="C38" s="14"/>
      <c r="D38" s="2" t="s">
        <v>8</v>
      </c>
      <c r="E38" s="35">
        <f t="shared" si="0"/>
        <v>0</v>
      </c>
      <c r="I38" s="34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</row>
    <row r="39" spans="1:37" ht="15.75" customHeight="1" x14ac:dyDescent="0.25">
      <c r="A39" s="27"/>
      <c r="B39" s="28" t="s">
        <v>43</v>
      </c>
      <c r="C39" s="14"/>
      <c r="D39" s="2" t="s">
        <v>8</v>
      </c>
      <c r="E39" s="35">
        <f t="shared" si="0"/>
        <v>0</v>
      </c>
      <c r="I39" s="34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</row>
    <row r="40" spans="1:37" ht="15.75" x14ac:dyDescent="0.25">
      <c r="A40" s="27"/>
      <c r="B40" s="28" t="s">
        <v>44</v>
      </c>
      <c r="C40" s="14"/>
      <c r="D40" s="2" t="s">
        <v>8</v>
      </c>
      <c r="E40" s="35">
        <f t="shared" si="0"/>
        <v>0</v>
      </c>
      <c r="I40" s="34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</row>
    <row r="41" spans="1:37" ht="15.75" x14ac:dyDescent="0.25">
      <c r="A41" s="27"/>
      <c r="B41" s="28" t="s">
        <v>45</v>
      </c>
      <c r="C41" s="14"/>
      <c r="D41" s="2" t="s">
        <v>8</v>
      </c>
      <c r="E41" s="35">
        <f t="shared" si="0"/>
        <v>0</v>
      </c>
      <c r="I41" s="34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</row>
    <row r="42" spans="1:37" ht="15.75" x14ac:dyDescent="0.25">
      <c r="A42" s="27"/>
      <c r="B42" s="28" t="s">
        <v>46</v>
      </c>
      <c r="C42" s="14"/>
      <c r="D42" s="2" t="s">
        <v>8</v>
      </c>
      <c r="E42" s="35">
        <f t="shared" si="0"/>
        <v>0</v>
      </c>
      <c r="I42" s="34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</row>
    <row r="43" spans="1:37" ht="15.75" x14ac:dyDescent="0.25">
      <c r="A43" s="27"/>
      <c r="B43" s="28" t="s">
        <v>47</v>
      </c>
      <c r="C43" s="14"/>
      <c r="D43" s="2" t="s">
        <v>8</v>
      </c>
      <c r="E43" s="35">
        <f t="shared" si="0"/>
        <v>0</v>
      </c>
      <c r="I43" s="34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</row>
    <row r="44" spans="1:37" ht="15.75" x14ac:dyDescent="0.25">
      <c r="A44" s="27"/>
      <c r="B44" s="28" t="s">
        <v>48</v>
      </c>
      <c r="C44" s="14"/>
      <c r="D44" s="2" t="s">
        <v>8</v>
      </c>
      <c r="E44" s="35">
        <f t="shared" si="0"/>
        <v>0</v>
      </c>
      <c r="I44" s="34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</row>
    <row r="45" spans="1:37" x14ac:dyDescent="0.2">
      <c r="A45" s="29"/>
      <c r="B45" s="30" t="s">
        <v>49</v>
      </c>
      <c r="C45" s="15"/>
      <c r="D45" s="3" t="s">
        <v>6</v>
      </c>
      <c r="E45" s="19" t="s">
        <v>6</v>
      </c>
      <c r="F45" s="19" t="s">
        <v>50</v>
      </c>
      <c r="G45" s="19" t="s">
        <v>7</v>
      </c>
      <c r="H45" s="34">
        <f>IF(D45="Onvoldoende", 0, IF(D45="Matig",1,2))</f>
        <v>0</v>
      </c>
      <c r="I45" s="19">
        <f>SUM(E37:E43,E44,H45)</f>
        <v>0</v>
      </c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</row>
    <row r="46" spans="1:37" x14ac:dyDescent="0.2">
      <c r="A46" s="31"/>
      <c r="B46" s="32"/>
      <c r="C46" s="9"/>
      <c r="D46" s="33"/>
      <c r="I46" s="34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</row>
    <row r="47" spans="1:37" ht="15.75" x14ac:dyDescent="0.25">
      <c r="A47" s="24" t="s">
        <v>51</v>
      </c>
      <c r="B47" s="25" t="s">
        <v>21</v>
      </c>
      <c r="C47" s="13">
        <f>IF(I55=9,5,IF(AND(I55&lt;9,I55&gt;6),4,IF(AND(I55&lt;7,I55&gt;4),3,IF(AND(I55&lt;5,I55&gt;2),2,IF(AND(I55&lt;3,I55&gt;0),1,0)))))</f>
        <v>0</v>
      </c>
      <c r="D47" s="1" t="s">
        <v>8</v>
      </c>
      <c r="E47" s="35">
        <f t="shared" ref="E47:E55" si="1">IF(D47="Nee", 0, 1)</f>
        <v>0</v>
      </c>
      <c r="I47" s="34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</row>
    <row r="48" spans="1:37" ht="15.75" x14ac:dyDescent="0.25">
      <c r="A48" s="27"/>
      <c r="B48" s="28" t="s">
        <v>22</v>
      </c>
      <c r="C48" s="14"/>
      <c r="D48" s="2" t="s">
        <v>8</v>
      </c>
      <c r="E48" s="35">
        <f t="shared" si="1"/>
        <v>0</v>
      </c>
      <c r="I48" s="34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</row>
    <row r="49" spans="1:37" ht="15.75" x14ac:dyDescent="0.25">
      <c r="A49" s="27"/>
      <c r="B49" s="28" t="s">
        <v>52</v>
      </c>
      <c r="C49" s="14"/>
      <c r="D49" s="2" t="s">
        <v>8</v>
      </c>
      <c r="E49" s="35">
        <f t="shared" si="1"/>
        <v>0</v>
      </c>
      <c r="I49" s="34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</row>
    <row r="50" spans="1:37" ht="15.75" x14ac:dyDescent="0.25">
      <c r="A50" s="27"/>
      <c r="B50" s="28" t="s">
        <v>53</v>
      </c>
      <c r="C50" s="14"/>
      <c r="D50" s="2" t="s">
        <v>8</v>
      </c>
      <c r="E50" s="35">
        <f t="shared" si="1"/>
        <v>0</v>
      </c>
      <c r="I50" s="34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</row>
    <row r="51" spans="1:37" ht="15.75" x14ac:dyDescent="0.25">
      <c r="A51" s="27"/>
      <c r="B51" s="28" t="s">
        <v>54</v>
      </c>
      <c r="C51" s="14"/>
      <c r="D51" s="2" t="s">
        <v>8</v>
      </c>
      <c r="E51" s="35">
        <f t="shared" si="1"/>
        <v>0</v>
      </c>
      <c r="I51" s="34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</row>
    <row r="52" spans="1:37" ht="15.75" x14ac:dyDescent="0.25">
      <c r="A52" s="27"/>
      <c r="B52" s="28" t="s">
        <v>55</v>
      </c>
      <c r="C52" s="14"/>
      <c r="D52" s="2" t="s">
        <v>8</v>
      </c>
      <c r="E52" s="35">
        <f t="shared" si="1"/>
        <v>0</v>
      </c>
      <c r="I52" s="34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</row>
    <row r="53" spans="1:37" ht="15.75" x14ac:dyDescent="0.25">
      <c r="A53" s="27"/>
      <c r="B53" s="28" t="s">
        <v>56</v>
      </c>
      <c r="C53" s="14"/>
      <c r="D53" s="2" t="s">
        <v>8</v>
      </c>
      <c r="E53" s="35">
        <f t="shared" si="1"/>
        <v>0</v>
      </c>
      <c r="I53" s="34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</row>
    <row r="54" spans="1:37" ht="15.75" x14ac:dyDescent="0.25">
      <c r="A54" s="27"/>
      <c r="B54" s="28" t="s">
        <v>57</v>
      </c>
      <c r="C54" s="14"/>
      <c r="D54" s="2" t="s">
        <v>8</v>
      </c>
      <c r="E54" s="35">
        <f t="shared" si="1"/>
        <v>0</v>
      </c>
      <c r="I54" s="34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</row>
    <row r="55" spans="1:37" ht="15.75" x14ac:dyDescent="0.25">
      <c r="A55" s="29"/>
      <c r="B55" s="30" t="s">
        <v>58</v>
      </c>
      <c r="C55" s="15"/>
      <c r="D55" s="3" t="s">
        <v>8</v>
      </c>
      <c r="E55" s="35">
        <f t="shared" si="1"/>
        <v>0</v>
      </c>
      <c r="I55" s="34">
        <f>SUM(E47:E55)</f>
        <v>0</v>
      </c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</row>
    <row r="56" spans="1:37" ht="15.75" x14ac:dyDescent="0.25">
      <c r="A56" s="31"/>
      <c r="B56" s="32"/>
      <c r="C56" s="9"/>
      <c r="D56" s="33"/>
      <c r="E56" s="38"/>
      <c r="I56" s="34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</row>
    <row r="57" spans="1:37" ht="15.75" x14ac:dyDescent="0.25">
      <c r="A57" s="24" t="s">
        <v>59</v>
      </c>
      <c r="B57" s="25" t="s">
        <v>21</v>
      </c>
      <c r="C57" s="13">
        <f>IF(I66=10,5,IF(AND(I66&lt;10,I66&gt;7),4,IF(AND(I66&lt;8,I66&gt;5),3,IF(AND(I66&lt;6,I66&gt;3),2,IF(AND(I66&lt;4,I66&gt;1),1,0)))))</f>
        <v>0</v>
      </c>
      <c r="D57" s="1" t="s">
        <v>8</v>
      </c>
      <c r="E57" s="35">
        <f t="shared" ref="E57:E66" si="2">IF(D57="Nee", 0, 1)</f>
        <v>0</v>
      </c>
      <c r="I57" s="34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</row>
    <row r="58" spans="1:37" ht="15.75" x14ac:dyDescent="0.25">
      <c r="A58" s="27"/>
      <c r="B58" s="28" t="s">
        <v>22</v>
      </c>
      <c r="C58" s="14"/>
      <c r="D58" s="2" t="s">
        <v>8</v>
      </c>
      <c r="E58" s="35">
        <f t="shared" si="2"/>
        <v>0</v>
      </c>
      <c r="I58" s="34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</row>
    <row r="59" spans="1:37" ht="15.75" x14ac:dyDescent="0.25">
      <c r="A59" s="27"/>
      <c r="B59" s="28" t="s">
        <v>60</v>
      </c>
      <c r="C59" s="14"/>
      <c r="D59" s="2" t="s">
        <v>8</v>
      </c>
      <c r="E59" s="35">
        <f t="shared" si="2"/>
        <v>0</v>
      </c>
      <c r="I59" s="34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</row>
    <row r="60" spans="1:37" ht="15.75" x14ac:dyDescent="0.25">
      <c r="A60" s="27"/>
      <c r="B60" s="28" t="s">
        <v>61</v>
      </c>
      <c r="C60" s="14"/>
      <c r="D60" s="2" t="s">
        <v>8</v>
      </c>
      <c r="E60" s="35">
        <f t="shared" si="2"/>
        <v>0</v>
      </c>
      <c r="I60" s="34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</row>
    <row r="61" spans="1:37" ht="15.75" x14ac:dyDescent="0.25">
      <c r="A61" s="27"/>
      <c r="B61" s="28" t="s">
        <v>62</v>
      </c>
      <c r="C61" s="14"/>
      <c r="D61" s="2" t="s">
        <v>8</v>
      </c>
      <c r="E61" s="35">
        <f t="shared" si="2"/>
        <v>0</v>
      </c>
      <c r="I61" s="34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</row>
    <row r="62" spans="1:37" ht="15.75" x14ac:dyDescent="0.25">
      <c r="A62" s="27"/>
      <c r="B62" s="28" t="s">
        <v>63</v>
      </c>
      <c r="C62" s="14"/>
      <c r="D62" s="2" t="s">
        <v>8</v>
      </c>
      <c r="E62" s="35">
        <f t="shared" si="2"/>
        <v>0</v>
      </c>
      <c r="I62" s="34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</row>
    <row r="63" spans="1:37" ht="15.75" x14ac:dyDescent="0.25">
      <c r="A63" s="27"/>
      <c r="B63" s="28" t="s">
        <v>64</v>
      </c>
      <c r="C63" s="14"/>
      <c r="D63" s="2" t="s">
        <v>8</v>
      </c>
      <c r="E63" s="35">
        <f t="shared" si="2"/>
        <v>0</v>
      </c>
      <c r="I63" s="34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</row>
    <row r="64" spans="1:37" ht="15.75" x14ac:dyDescent="0.25">
      <c r="A64" s="27"/>
      <c r="B64" s="28" t="s">
        <v>65</v>
      </c>
      <c r="C64" s="14"/>
      <c r="D64" s="2" t="s">
        <v>8</v>
      </c>
      <c r="E64" s="35">
        <f t="shared" si="2"/>
        <v>0</v>
      </c>
      <c r="I64" s="34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</row>
    <row r="65" spans="1:37" ht="15.75" x14ac:dyDescent="0.25">
      <c r="A65" s="27"/>
      <c r="B65" s="28" t="s">
        <v>66</v>
      </c>
      <c r="C65" s="14"/>
      <c r="D65" s="2" t="s">
        <v>8</v>
      </c>
      <c r="E65" s="35">
        <f t="shared" si="2"/>
        <v>0</v>
      </c>
      <c r="I65" s="34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</row>
    <row r="66" spans="1:37" ht="15.75" x14ac:dyDescent="0.25">
      <c r="A66" s="29"/>
      <c r="B66" s="30" t="s">
        <v>67</v>
      </c>
      <c r="C66" s="15"/>
      <c r="D66" s="3" t="s">
        <v>8</v>
      </c>
      <c r="E66" s="35">
        <f t="shared" si="2"/>
        <v>0</v>
      </c>
      <c r="I66" s="34">
        <f>SUM(E57:E66)</f>
        <v>0</v>
      </c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</row>
    <row r="67" spans="1:37" ht="15.75" x14ac:dyDescent="0.25">
      <c r="A67" s="31"/>
      <c r="B67" s="32"/>
      <c r="C67" s="9"/>
      <c r="D67" s="33"/>
      <c r="E67" s="38"/>
      <c r="I67" s="34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</row>
    <row r="68" spans="1:37" ht="15.75" x14ac:dyDescent="0.25">
      <c r="A68" s="24" t="s">
        <v>73</v>
      </c>
      <c r="B68" s="25" t="s">
        <v>21</v>
      </c>
      <c r="C68" s="13">
        <f>IF(I72=8,5,IF(I72=7,4,IF(I72=6,3,IF(I72=5,2,IF(I72=4,1,0)))))</f>
        <v>0</v>
      </c>
      <c r="D68" s="1" t="s">
        <v>8</v>
      </c>
      <c r="E68" s="35">
        <f>IF(D68="Nee", 0, 1)</f>
        <v>0</v>
      </c>
      <c r="I68" s="34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</row>
    <row r="69" spans="1:37" ht="15.75" x14ac:dyDescent="0.25">
      <c r="A69" s="27"/>
      <c r="B69" s="28" t="s">
        <v>22</v>
      </c>
      <c r="C69" s="14"/>
      <c r="D69" s="2" t="s">
        <v>8</v>
      </c>
      <c r="E69" s="35">
        <f>IF(D69="Nee", 0, 1)</f>
        <v>0</v>
      </c>
      <c r="I69" s="34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</row>
    <row r="70" spans="1:37" x14ac:dyDescent="0.2">
      <c r="A70" s="27"/>
      <c r="B70" s="28" t="s">
        <v>68</v>
      </c>
      <c r="C70" s="14"/>
      <c r="D70" s="2" t="s">
        <v>69</v>
      </c>
      <c r="E70" s="17" t="s">
        <v>69</v>
      </c>
      <c r="F70" s="19" t="s">
        <v>6</v>
      </c>
      <c r="G70" s="19" t="s">
        <v>50</v>
      </c>
      <c r="H70" s="19" t="s">
        <v>7</v>
      </c>
      <c r="I70" s="34" t="s">
        <v>70</v>
      </c>
      <c r="J70" s="19">
        <f>IF(D70="Niet gemaakt",0,IF(D70="Onvoldoende",1,IF(D70="Matig",2,IF(D70="Voldoende",3,4))))</f>
        <v>0</v>
      </c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</row>
    <row r="71" spans="1:37" ht="15.75" x14ac:dyDescent="0.25">
      <c r="A71" s="27"/>
      <c r="B71" s="28" t="s">
        <v>71</v>
      </c>
      <c r="C71" s="14"/>
      <c r="D71" s="2" t="s">
        <v>8</v>
      </c>
      <c r="E71" s="35">
        <f>IF(D71="Nee", 0, 1)</f>
        <v>0</v>
      </c>
      <c r="I71" s="34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</row>
    <row r="72" spans="1:37" ht="15.75" x14ac:dyDescent="0.25">
      <c r="A72" s="29"/>
      <c r="B72" s="30" t="s">
        <v>72</v>
      </c>
      <c r="C72" s="15"/>
      <c r="D72" s="3" t="s">
        <v>8</v>
      </c>
      <c r="E72" s="35">
        <f>IF(D72="Nee", 0, 1)</f>
        <v>0</v>
      </c>
      <c r="I72" s="34">
        <f>SUM(E68:E69,J70,E71:E72)</f>
        <v>0</v>
      </c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</row>
    <row r="73" spans="1:37" ht="15.75" x14ac:dyDescent="0.25">
      <c r="A73" s="31"/>
      <c r="B73" s="32"/>
      <c r="C73" s="9"/>
      <c r="D73" s="33"/>
      <c r="E73" s="38"/>
      <c r="I73" s="34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</row>
    <row r="74" spans="1:37" x14ac:dyDescent="0.2">
      <c r="A74" s="39"/>
      <c r="B74" s="40" t="s">
        <v>11</v>
      </c>
      <c r="C74" s="41">
        <f>SUM(C68,C57,C47,C37,C25,C13,C6)</f>
        <v>0</v>
      </c>
      <c r="D74" s="42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</row>
    <row r="75" spans="1:37" ht="15.75" x14ac:dyDescent="0.25">
      <c r="A75" s="43"/>
      <c r="B75" s="44" t="s">
        <v>12</v>
      </c>
      <c r="C75" s="45">
        <f>SUM(((9/I75)*C74)+1)</f>
        <v>1</v>
      </c>
      <c r="D75" s="46"/>
      <c r="I75" s="19">
        <v>32</v>
      </c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</row>
    <row r="76" spans="1:37" x14ac:dyDescent="0.2">
      <c r="A76" s="16"/>
      <c r="B76" s="17"/>
      <c r="C76" s="16"/>
      <c r="D76" s="18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</row>
    <row r="77" spans="1:37" x14ac:dyDescent="0.2">
      <c r="A77" s="16"/>
      <c r="B77" s="17"/>
      <c r="C77" s="16"/>
      <c r="D77" s="18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</row>
    <row r="78" spans="1:37" x14ac:dyDescent="0.2">
      <c r="A78" s="16"/>
      <c r="B78" s="17"/>
      <c r="C78" s="16"/>
      <c r="D78" s="18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</row>
    <row r="79" spans="1:37" x14ac:dyDescent="0.2">
      <c r="A79" s="16"/>
      <c r="B79" s="17"/>
      <c r="C79" s="16"/>
      <c r="D79" s="18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</row>
    <row r="80" spans="1:37" x14ac:dyDescent="0.2">
      <c r="A80" s="16"/>
      <c r="B80" s="17"/>
      <c r="C80" s="16"/>
      <c r="D80" s="18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</row>
    <row r="81" spans="1:37" x14ac:dyDescent="0.2">
      <c r="A81" s="16"/>
      <c r="B81" s="17"/>
      <c r="C81" s="16"/>
      <c r="D81" s="18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</row>
    <row r="82" spans="1:37" x14ac:dyDescent="0.2">
      <c r="A82" s="16"/>
      <c r="B82" s="17"/>
      <c r="C82" s="16"/>
      <c r="D82" s="18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</row>
    <row r="83" spans="1:37" x14ac:dyDescent="0.2">
      <c r="AE83" s="17"/>
      <c r="AF83" s="17"/>
      <c r="AG83" s="17"/>
      <c r="AH83" s="17"/>
      <c r="AI83" s="17"/>
      <c r="AJ83" s="17"/>
      <c r="AK83" s="17"/>
    </row>
  </sheetData>
  <sheetProtection algorithmName="SHA-512" hashValue="miaurp5kjPoNvVyTzwcbTvSQjCUIL3J9VTTlTykf5hUDitMDJocCPfloKuQ/UDCn/pjYgPN3x75/3dNR8+vnvA==" saltValue="TCm61gpdYrCJNaAwgh+EEw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C40:C44 C6:C38 B6:B73 A6:A38 C50:C54 C46:C48 A40:A73" name="Bereik1"/>
  </protectedRanges>
  <mergeCells count="19">
    <mergeCell ref="I6:I11"/>
    <mergeCell ref="C6:C11"/>
    <mergeCell ref="A6:A11"/>
    <mergeCell ref="C74:D74"/>
    <mergeCell ref="C75:D75"/>
    <mergeCell ref="A47:A55"/>
    <mergeCell ref="C47:C55"/>
    <mergeCell ref="C37:C45"/>
    <mergeCell ref="A37:A45"/>
    <mergeCell ref="A57:A66"/>
    <mergeCell ref="C57:C66"/>
    <mergeCell ref="A68:A72"/>
    <mergeCell ref="C68:C72"/>
    <mergeCell ref="A2:D2"/>
    <mergeCell ref="A4:B4"/>
    <mergeCell ref="A13:A23"/>
    <mergeCell ref="C13:C23"/>
    <mergeCell ref="A25:A35"/>
    <mergeCell ref="C25:C35"/>
  </mergeCells>
  <dataValidations count="8">
    <dataValidation type="list" allowBlank="1" showInputMessage="1" showErrorMessage="1" sqref="D6:D11">
      <formula1>$G$6:$G$7</formula1>
    </dataValidation>
    <dataValidation type="list" allowBlank="1" showInputMessage="1" showErrorMessage="1" sqref="D13:D23 D25:D26 D29:D30 D32:D34 D37:D44 D47:D66 D68:D69 D71:D72">
      <formula1>$E$13:$F$13</formula1>
    </dataValidation>
    <dataValidation type="list" allowBlank="1" showInputMessage="1" showErrorMessage="1" sqref="D27">
      <formula1>$E$27:$H$27</formula1>
    </dataValidation>
    <dataValidation type="list" allowBlank="1" showInputMessage="1" showErrorMessage="1" sqref="D28">
      <formula1>$E$28:$H$28</formula1>
    </dataValidation>
    <dataValidation type="list" allowBlank="1" showInputMessage="1" showErrorMessage="1" sqref="D31">
      <formula1>$E$31:$L$31</formula1>
    </dataValidation>
    <dataValidation type="list" allowBlank="1" showInputMessage="1" showErrorMessage="1" sqref="D35">
      <formula1>$E$35:$J$35</formula1>
    </dataValidation>
    <dataValidation type="list" allowBlank="1" showInputMessage="1" showErrorMessage="1" sqref="D45">
      <formula1>$E$45:$G$45</formula1>
    </dataValidation>
    <dataValidation type="list" allowBlank="1" showInputMessage="1" showErrorMessage="1" sqref="D70">
      <formula1>$E$70:$I$70</formula1>
    </dataValidation>
  </dataValidation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3"/>
  <sheetViews>
    <sheetView workbookViewId="0">
      <selection sqref="A1:XFD1048576"/>
    </sheetView>
  </sheetViews>
  <sheetFormatPr defaultRowHeight="15" x14ac:dyDescent="0.2"/>
  <cols>
    <col min="1" max="1" width="9.140625" style="47"/>
    <col min="2" max="2" width="99.5703125" style="19" bestFit="1" customWidth="1"/>
    <col min="3" max="3" width="5.42578125" style="47" customWidth="1"/>
    <col min="4" max="4" width="15.5703125" style="48" bestFit="1" customWidth="1"/>
    <col min="5" max="5" width="9.140625" style="19" hidden="1" customWidth="1"/>
    <col min="6" max="6" width="10.5703125" style="19" hidden="1" customWidth="1"/>
    <col min="7" max="12" width="9.140625" style="19" hidden="1" customWidth="1"/>
    <col min="13" max="13" width="0" style="19" hidden="1" customWidth="1"/>
    <col min="14" max="16384" width="9.140625" style="19"/>
  </cols>
  <sheetData>
    <row r="1" spans="1:37" x14ac:dyDescent="0.2">
      <c r="A1" s="16"/>
      <c r="B1" s="17"/>
      <c r="C1" s="16"/>
      <c r="D1" s="18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</row>
    <row r="2" spans="1:37" ht="15.75" x14ac:dyDescent="0.2">
      <c r="A2" s="20" t="s">
        <v>74</v>
      </c>
      <c r="B2" s="20"/>
      <c r="C2" s="20"/>
      <c r="D2" s="20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</row>
    <row r="3" spans="1:37" ht="15.75" x14ac:dyDescent="0.2">
      <c r="A3" s="21"/>
      <c r="B3" s="21"/>
      <c r="C3" s="21"/>
      <c r="D3" s="21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</row>
    <row r="4" spans="1:37" ht="30" customHeight="1" x14ac:dyDescent="0.2">
      <c r="A4" s="11" t="s">
        <v>13</v>
      </c>
      <c r="B4" s="12"/>
      <c r="C4" s="16"/>
      <c r="D4" s="4" t="s">
        <v>14</v>
      </c>
      <c r="E4" s="22"/>
      <c r="F4" s="22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5" spans="1:37" x14ac:dyDescent="0.2">
      <c r="A5" s="16"/>
      <c r="B5" s="23"/>
      <c r="C5" s="16"/>
      <c r="D5" s="18"/>
      <c r="E5" s="17">
        <f>COUNTIF(D6:D11, "Voldoende")</f>
        <v>0</v>
      </c>
      <c r="F5" s="17">
        <f>COUNTIF(D6:D11, "Onvoldoende")</f>
        <v>6</v>
      </c>
      <c r="G5" s="17"/>
      <c r="H5" s="17"/>
      <c r="I5" s="17" t="s">
        <v>10</v>
      </c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</row>
    <row r="6" spans="1:37" x14ac:dyDescent="0.2">
      <c r="A6" s="24" t="s">
        <v>0</v>
      </c>
      <c r="B6" s="25" t="s">
        <v>1</v>
      </c>
      <c r="C6" s="13">
        <f>IF(E5&gt;5, 2, IF(AND(E5&gt;2,E5&lt;6), 1, 0))</f>
        <v>0</v>
      </c>
      <c r="D6" s="1" t="s">
        <v>6</v>
      </c>
      <c r="G6" s="19" t="s">
        <v>7</v>
      </c>
      <c r="I6" s="26">
        <v>2</v>
      </c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</row>
    <row r="7" spans="1:37" x14ac:dyDescent="0.2">
      <c r="A7" s="27"/>
      <c r="B7" s="28" t="s">
        <v>2</v>
      </c>
      <c r="C7" s="14"/>
      <c r="D7" s="2" t="s">
        <v>6</v>
      </c>
      <c r="G7" s="19" t="s">
        <v>6</v>
      </c>
      <c r="I7" s="26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</row>
    <row r="8" spans="1:37" x14ac:dyDescent="0.2">
      <c r="A8" s="27"/>
      <c r="B8" s="28" t="s">
        <v>19</v>
      </c>
      <c r="C8" s="14"/>
      <c r="D8" s="2" t="s">
        <v>6</v>
      </c>
      <c r="G8" s="19">
        <v>0</v>
      </c>
      <c r="I8" s="26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</row>
    <row r="9" spans="1:37" x14ac:dyDescent="0.2">
      <c r="A9" s="27"/>
      <c r="B9" s="28" t="s">
        <v>3</v>
      </c>
      <c r="C9" s="14"/>
      <c r="D9" s="2" t="s">
        <v>6</v>
      </c>
      <c r="G9" s="19">
        <v>1</v>
      </c>
      <c r="I9" s="26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</row>
    <row r="10" spans="1:37" x14ac:dyDescent="0.2">
      <c r="A10" s="27"/>
      <c r="B10" s="28" t="s">
        <v>5</v>
      </c>
      <c r="C10" s="14"/>
      <c r="D10" s="2" t="s">
        <v>6</v>
      </c>
      <c r="G10" s="19">
        <v>2</v>
      </c>
      <c r="I10" s="26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</row>
    <row r="11" spans="1:37" x14ac:dyDescent="0.2">
      <c r="A11" s="29"/>
      <c r="B11" s="30" t="s">
        <v>4</v>
      </c>
      <c r="C11" s="15"/>
      <c r="D11" s="3" t="s">
        <v>6</v>
      </c>
      <c r="G11" s="19">
        <v>3</v>
      </c>
      <c r="I11" s="26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</row>
    <row r="12" spans="1:37" x14ac:dyDescent="0.2">
      <c r="A12" s="31"/>
      <c r="B12" s="32"/>
      <c r="C12" s="9"/>
      <c r="D12" s="33"/>
      <c r="I12" s="34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</row>
    <row r="13" spans="1:37" x14ac:dyDescent="0.2">
      <c r="A13" s="24" t="s">
        <v>20</v>
      </c>
      <c r="B13" s="25" t="s">
        <v>21</v>
      </c>
      <c r="C13" s="13">
        <f>IF(E14=11, 5, IF(AND(E14&lt;11,E14&gt;8), 4, IF(AND(E14&lt;9, E14&gt;6), 3, IF(AND(E14&lt;7,E14&gt;4), 2, IF(AND(E14&lt;5, E14&gt;2), 1, 0)))))</f>
        <v>0</v>
      </c>
      <c r="D13" s="1" t="s">
        <v>8</v>
      </c>
      <c r="E13" s="19" t="s">
        <v>8</v>
      </c>
      <c r="F13" s="19" t="s">
        <v>9</v>
      </c>
      <c r="I13" s="34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</row>
    <row r="14" spans="1:37" x14ac:dyDescent="0.2">
      <c r="A14" s="27"/>
      <c r="B14" s="28" t="s">
        <v>22</v>
      </c>
      <c r="C14" s="14"/>
      <c r="D14" s="2" t="s">
        <v>8</v>
      </c>
      <c r="E14" s="17">
        <f>COUNTIF(D13:D23, "Ja")</f>
        <v>0</v>
      </c>
      <c r="I14" s="34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</row>
    <row r="15" spans="1:37" x14ac:dyDescent="0.2">
      <c r="A15" s="27"/>
      <c r="B15" s="28" t="s">
        <v>23</v>
      </c>
      <c r="C15" s="14"/>
      <c r="D15" s="2" t="s">
        <v>8</v>
      </c>
      <c r="I15" s="34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</row>
    <row r="16" spans="1:37" x14ac:dyDescent="0.2">
      <c r="A16" s="27"/>
      <c r="B16" s="28" t="s">
        <v>24</v>
      </c>
      <c r="C16" s="14"/>
      <c r="D16" s="2" t="s">
        <v>8</v>
      </c>
      <c r="I16" s="34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</row>
    <row r="17" spans="1:37" x14ac:dyDescent="0.2">
      <c r="A17" s="27"/>
      <c r="B17" s="28" t="s">
        <v>25</v>
      </c>
      <c r="C17" s="14"/>
      <c r="D17" s="2" t="s">
        <v>8</v>
      </c>
      <c r="I17" s="34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</row>
    <row r="18" spans="1:37" x14ac:dyDescent="0.2">
      <c r="A18" s="27"/>
      <c r="B18" s="28" t="s">
        <v>27</v>
      </c>
      <c r="C18" s="14"/>
      <c r="D18" s="2" t="s">
        <v>8</v>
      </c>
      <c r="I18" s="34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</row>
    <row r="19" spans="1:37" x14ac:dyDescent="0.2">
      <c r="A19" s="27"/>
      <c r="B19" s="28" t="s">
        <v>26</v>
      </c>
      <c r="C19" s="14"/>
      <c r="D19" s="2" t="s">
        <v>8</v>
      </c>
      <c r="I19" s="34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</row>
    <row r="20" spans="1:37" x14ac:dyDescent="0.2">
      <c r="A20" s="27"/>
      <c r="B20" s="28" t="s">
        <v>28</v>
      </c>
      <c r="C20" s="14"/>
      <c r="D20" s="2" t="s">
        <v>8</v>
      </c>
      <c r="I20" s="34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</row>
    <row r="21" spans="1:37" x14ac:dyDescent="0.2">
      <c r="A21" s="27"/>
      <c r="B21" s="28" t="s">
        <v>29</v>
      </c>
      <c r="C21" s="14"/>
      <c r="D21" s="2" t="s">
        <v>8</v>
      </c>
      <c r="I21" s="34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</row>
    <row r="22" spans="1:37" x14ac:dyDescent="0.2">
      <c r="A22" s="27"/>
      <c r="B22" s="28" t="s">
        <v>30</v>
      </c>
      <c r="C22" s="14"/>
      <c r="D22" s="2" t="s">
        <v>8</v>
      </c>
      <c r="I22" s="34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</row>
    <row r="23" spans="1:37" x14ac:dyDescent="0.2">
      <c r="A23" s="29"/>
      <c r="B23" s="30" t="s">
        <v>31</v>
      </c>
      <c r="C23" s="15"/>
      <c r="D23" s="3" t="s">
        <v>8</v>
      </c>
      <c r="I23" s="34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</row>
    <row r="24" spans="1:37" x14ac:dyDescent="0.2">
      <c r="A24" s="31"/>
      <c r="B24" s="32"/>
      <c r="C24" s="9"/>
      <c r="D24" s="33"/>
      <c r="I24" s="34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</row>
    <row r="25" spans="1:37" ht="15.75" x14ac:dyDescent="0.25">
      <c r="A25" s="24" t="s">
        <v>32</v>
      </c>
      <c r="B25" s="25" t="s">
        <v>21</v>
      </c>
      <c r="C25" s="13">
        <f>IF(M35=21,5,IF(AND(M35&lt;21,M35&gt;16),4,IF(AND(M35&lt;17,M35&gt;12),3,IF(AND(M35&lt;13,M35&gt;8),2,IF(AND(M35&lt;9,M35&gt;4),1,0)))))</f>
        <v>0</v>
      </c>
      <c r="D25" s="1" t="s">
        <v>8</v>
      </c>
      <c r="E25" s="35">
        <f>IF(D25="Nee", 0, 1)</f>
        <v>0</v>
      </c>
      <c r="I25" s="34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</row>
    <row r="26" spans="1:37" ht="15.75" x14ac:dyDescent="0.25">
      <c r="A26" s="27"/>
      <c r="B26" s="28" t="s">
        <v>22</v>
      </c>
      <c r="C26" s="14"/>
      <c r="D26" s="2" t="s">
        <v>8</v>
      </c>
      <c r="E26" s="35">
        <f>IF(D26="Nee", 0, 1)</f>
        <v>0</v>
      </c>
      <c r="I26" s="34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</row>
    <row r="27" spans="1:37" x14ac:dyDescent="0.2">
      <c r="A27" s="27"/>
      <c r="B27" s="28" t="s">
        <v>33</v>
      </c>
      <c r="C27" s="14"/>
      <c r="D27" s="2">
        <v>0</v>
      </c>
      <c r="E27" s="19">
        <v>0</v>
      </c>
      <c r="F27" s="19">
        <v>1</v>
      </c>
      <c r="G27" s="19">
        <v>2</v>
      </c>
      <c r="H27" s="19">
        <v>3</v>
      </c>
      <c r="I27" s="36">
        <f>SUM(D27:D28)</f>
        <v>0</v>
      </c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</row>
    <row r="28" spans="1:37" ht="15.75" x14ac:dyDescent="0.25">
      <c r="A28" s="27"/>
      <c r="B28" s="28" t="s">
        <v>34</v>
      </c>
      <c r="C28" s="14"/>
      <c r="D28" s="2">
        <v>0</v>
      </c>
      <c r="E28" s="19">
        <v>0</v>
      </c>
      <c r="F28" s="19">
        <v>1</v>
      </c>
      <c r="G28" s="19">
        <v>2</v>
      </c>
      <c r="H28" s="19">
        <v>3</v>
      </c>
      <c r="J28" s="37">
        <f>IF(I27=6, 3, IF(AND(I27&lt;6,I27&gt;3, 2), 2, IF(AND(I27&gt;1,I27&lt;4), 1, 0)))</f>
        <v>0</v>
      </c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</row>
    <row r="29" spans="1:37" ht="15.75" x14ac:dyDescent="0.25">
      <c r="A29" s="27"/>
      <c r="B29" s="28" t="s">
        <v>35</v>
      </c>
      <c r="C29" s="14"/>
      <c r="D29" s="2" t="s">
        <v>8</v>
      </c>
      <c r="E29" s="35">
        <f>IF(D29="Nee", 0, 1)</f>
        <v>0</v>
      </c>
      <c r="I29" s="34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</row>
    <row r="30" spans="1:37" ht="15.75" x14ac:dyDescent="0.25">
      <c r="A30" s="27"/>
      <c r="B30" s="28" t="s">
        <v>36</v>
      </c>
      <c r="C30" s="14"/>
      <c r="D30" s="2" t="s">
        <v>8</v>
      </c>
      <c r="E30" s="35">
        <f>IF(D30="Nee", 0, 1)</f>
        <v>0</v>
      </c>
      <c r="I30" s="34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</row>
    <row r="31" spans="1:37" ht="15.75" x14ac:dyDescent="0.25">
      <c r="A31" s="27"/>
      <c r="B31" s="28" t="s">
        <v>37</v>
      </c>
      <c r="C31" s="14"/>
      <c r="D31" s="2">
        <v>0</v>
      </c>
      <c r="E31" s="19">
        <v>0</v>
      </c>
      <c r="F31" s="19">
        <v>1</v>
      </c>
      <c r="G31" s="19">
        <v>2</v>
      </c>
      <c r="H31" s="19">
        <v>3</v>
      </c>
      <c r="I31" s="34">
        <v>4</v>
      </c>
      <c r="J31" s="19">
        <v>5</v>
      </c>
      <c r="K31" s="19">
        <v>6</v>
      </c>
      <c r="L31" s="19">
        <v>7</v>
      </c>
      <c r="M31" s="35">
        <f>IF(D31=7, 3, IF(AND(D31&lt;7,D31&gt;4),2,IF(AND(D31&lt;5,D31&gt;2),1,0)))</f>
        <v>0</v>
      </c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</row>
    <row r="32" spans="1:37" ht="15.75" x14ac:dyDescent="0.25">
      <c r="A32" s="27"/>
      <c r="B32" s="28" t="s">
        <v>38</v>
      </c>
      <c r="C32" s="14"/>
      <c r="D32" s="2" t="s">
        <v>8</v>
      </c>
      <c r="E32" s="35">
        <f>IF(D32="Nee", 0, 1)</f>
        <v>0</v>
      </c>
      <c r="I32" s="34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</row>
    <row r="33" spans="1:37" ht="15.75" x14ac:dyDescent="0.25">
      <c r="A33" s="27"/>
      <c r="B33" s="28" t="s">
        <v>39</v>
      </c>
      <c r="C33" s="14"/>
      <c r="D33" s="2" t="s">
        <v>8</v>
      </c>
      <c r="E33" s="35">
        <f>IF(D33="Nee", 0, 1)</f>
        <v>0</v>
      </c>
      <c r="I33" s="34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</row>
    <row r="34" spans="1:37" ht="15.75" x14ac:dyDescent="0.25">
      <c r="A34" s="27"/>
      <c r="B34" s="28" t="s">
        <v>40</v>
      </c>
      <c r="C34" s="14"/>
      <c r="D34" s="2" t="s">
        <v>8</v>
      </c>
      <c r="E34" s="35">
        <f>IF(D34="Nee", 0, 1)</f>
        <v>0</v>
      </c>
      <c r="I34" s="34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</row>
    <row r="35" spans="1:37" ht="15.75" x14ac:dyDescent="0.25">
      <c r="A35" s="29"/>
      <c r="B35" s="30" t="s">
        <v>41</v>
      </c>
      <c r="C35" s="15"/>
      <c r="D35" s="3">
        <v>0</v>
      </c>
      <c r="E35" s="19">
        <v>0</v>
      </c>
      <c r="F35" s="19">
        <v>1</v>
      </c>
      <c r="G35" s="19">
        <v>2</v>
      </c>
      <c r="H35" s="19">
        <v>3</v>
      </c>
      <c r="I35" s="34">
        <v>4</v>
      </c>
      <c r="J35" s="19">
        <v>5</v>
      </c>
      <c r="K35" s="35">
        <f>IF(D35=5,2,IF(AND(D35&lt;5,D35&gt;2),1,0))</f>
        <v>0</v>
      </c>
      <c r="M35" s="17">
        <f>SUM(E25+E26+I27+J28+E29+E30+M31+E32+E33+E34+K35)</f>
        <v>0</v>
      </c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</row>
    <row r="36" spans="1:37" x14ac:dyDescent="0.2">
      <c r="A36" s="31"/>
      <c r="B36" s="32"/>
      <c r="C36" s="9"/>
      <c r="D36" s="33"/>
      <c r="I36" s="34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</row>
    <row r="37" spans="1:37" ht="15.75" x14ac:dyDescent="0.25">
      <c r="A37" s="24" t="s">
        <v>42</v>
      </c>
      <c r="B37" s="25" t="s">
        <v>21</v>
      </c>
      <c r="C37" s="13">
        <f>IF(I45=10,5,IF(AND(I45&lt;10,I45&gt;7),4,IF(AND(I45&lt;8,I45&gt;5),3,IF(AND(I45&lt;6,I45&gt;3),2,IF(AND(I45&lt;4,I45&gt;1),1,0)))))</f>
        <v>0</v>
      </c>
      <c r="D37" s="1" t="s">
        <v>8</v>
      </c>
      <c r="E37" s="35">
        <f t="shared" ref="E37:E44" si="0">IF(D37="Nee", 0, 1)</f>
        <v>0</v>
      </c>
      <c r="I37" s="34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</row>
    <row r="38" spans="1:37" ht="15.75" x14ac:dyDescent="0.25">
      <c r="A38" s="27"/>
      <c r="B38" s="28" t="s">
        <v>22</v>
      </c>
      <c r="C38" s="14"/>
      <c r="D38" s="2" t="s">
        <v>8</v>
      </c>
      <c r="E38" s="35">
        <f t="shared" si="0"/>
        <v>0</v>
      </c>
      <c r="I38" s="34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</row>
    <row r="39" spans="1:37" ht="15.75" customHeight="1" x14ac:dyDescent="0.25">
      <c r="A39" s="27"/>
      <c r="B39" s="28" t="s">
        <v>43</v>
      </c>
      <c r="C39" s="14"/>
      <c r="D39" s="2" t="s">
        <v>8</v>
      </c>
      <c r="E39" s="35">
        <f t="shared" si="0"/>
        <v>0</v>
      </c>
      <c r="I39" s="34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</row>
    <row r="40" spans="1:37" ht="15.75" x14ac:dyDescent="0.25">
      <c r="A40" s="27"/>
      <c r="B40" s="28" t="s">
        <v>44</v>
      </c>
      <c r="C40" s="14"/>
      <c r="D40" s="2" t="s">
        <v>8</v>
      </c>
      <c r="E40" s="35">
        <f t="shared" si="0"/>
        <v>0</v>
      </c>
      <c r="I40" s="34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</row>
    <row r="41" spans="1:37" ht="15.75" x14ac:dyDescent="0.25">
      <c r="A41" s="27"/>
      <c r="B41" s="28" t="s">
        <v>45</v>
      </c>
      <c r="C41" s="14"/>
      <c r="D41" s="2" t="s">
        <v>8</v>
      </c>
      <c r="E41" s="35">
        <f t="shared" si="0"/>
        <v>0</v>
      </c>
      <c r="I41" s="34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</row>
    <row r="42" spans="1:37" ht="15.75" x14ac:dyDescent="0.25">
      <c r="A42" s="27"/>
      <c r="B42" s="28" t="s">
        <v>46</v>
      </c>
      <c r="C42" s="14"/>
      <c r="D42" s="2" t="s">
        <v>8</v>
      </c>
      <c r="E42" s="35">
        <f t="shared" si="0"/>
        <v>0</v>
      </c>
      <c r="I42" s="34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</row>
    <row r="43" spans="1:37" ht="15.75" x14ac:dyDescent="0.25">
      <c r="A43" s="27"/>
      <c r="B43" s="28" t="s">
        <v>47</v>
      </c>
      <c r="C43" s="14"/>
      <c r="D43" s="2" t="s">
        <v>8</v>
      </c>
      <c r="E43" s="35">
        <f t="shared" si="0"/>
        <v>0</v>
      </c>
      <c r="I43" s="34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</row>
    <row r="44" spans="1:37" ht="15.75" x14ac:dyDescent="0.25">
      <c r="A44" s="27"/>
      <c r="B44" s="28" t="s">
        <v>48</v>
      </c>
      <c r="C44" s="14"/>
      <c r="D44" s="2" t="s">
        <v>8</v>
      </c>
      <c r="E44" s="35">
        <f t="shared" si="0"/>
        <v>0</v>
      </c>
      <c r="I44" s="34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</row>
    <row r="45" spans="1:37" x14ac:dyDescent="0.2">
      <c r="A45" s="29"/>
      <c r="B45" s="30" t="s">
        <v>49</v>
      </c>
      <c r="C45" s="15"/>
      <c r="D45" s="3" t="s">
        <v>6</v>
      </c>
      <c r="E45" s="19" t="s">
        <v>6</v>
      </c>
      <c r="F45" s="19" t="s">
        <v>50</v>
      </c>
      <c r="G45" s="19" t="s">
        <v>7</v>
      </c>
      <c r="H45" s="34">
        <f>IF(D45="Onvoldoende", 0, IF(D45="Matig",1,2))</f>
        <v>0</v>
      </c>
      <c r="I45" s="19">
        <f>SUM(E37:E43,E44,H45)</f>
        <v>0</v>
      </c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</row>
    <row r="46" spans="1:37" x14ac:dyDescent="0.2">
      <c r="A46" s="31"/>
      <c r="B46" s="32"/>
      <c r="C46" s="9"/>
      <c r="D46" s="33"/>
      <c r="I46" s="34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</row>
    <row r="47" spans="1:37" ht="15.75" x14ac:dyDescent="0.25">
      <c r="A47" s="24" t="s">
        <v>51</v>
      </c>
      <c r="B47" s="25" t="s">
        <v>21</v>
      </c>
      <c r="C47" s="13">
        <f>IF(I55=9,5,IF(AND(I55&lt;9,I55&gt;6),4,IF(AND(I55&lt;7,I55&gt;4),3,IF(AND(I55&lt;5,I55&gt;2),2,IF(AND(I55&lt;3,I55&gt;0),1,0)))))</f>
        <v>0</v>
      </c>
      <c r="D47" s="1" t="s">
        <v>8</v>
      </c>
      <c r="E47" s="35">
        <f t="shared" ref="E47:E55" si="1">IF(D47="Nee", 0, 1)</f>
        <v>0</v>
      </c>
      <c r="I47" s="34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</row>
    <row r="48" spans="1:37" ht="15.75" x14ac:dyDescent="0.25">
      <c r="A48" s="27"/>
      <c r="B48" s="28" t="s">
        <v>22</v>
      </c>
      <c r="C48" s="14"/>
      <c r="D48" s="2" t="s">
        <v>8</v>
      </c>
      <c r="E48" s="35">
        <f t="shared" si="1"/>
        <v>0</v>
      </c>
      <c r="I48" s="34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</row>
    <row r="49" spans="1:37" ht="15.75" x14ac:dyDescent="0.25">
      <c r="A49" s="27"/>
      <c r="B49" s="28" t="s">
        <v>52</v>
      </c>
      <c r="C49" s="14"/>
      <c r="D49" s="2" t="s">
        <v>8</v>
      </c>
      <c r="E49" s="35">
        <f t="shared" si="1"/>
        <v>0</v>
      </c>
      <c r="I49" s="34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</row>
    <row r="50" spans="1:37" ht="15.75" x14ac:dyDescent="0.25">
      <c r="A50" s="27"/>
      <c r="B50" s="28" t="s">
        <v>53</v>
      </c>
      <c r="C50" s="14"/>
      <c r="D50" s="2" t="s">
        <v>8</v>
      </c>
      <c r="E50" s="35">
        <f t="shared" si="1"/>
        <v>0</v>
      </c>
      <c r="I50" s="34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</row>
    <row r="51" spans="1:37" ht="15.75" x14ac:dyDescent="0.25">
      <c r="A51" s="27"/>
      <c r="B51" s="28" t="s">
        <v>54</v>
      </c>
      <c r="C51" s="14"/>
      <c r="D51" s="2" t="s">
        <v>8</v>
      </c>
      <c r="E51" s="35">
        <f t="shared" si="1"/>
        <v>0</v>
      </c>
      <c r="I51" s="34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</row>
    <row r="52" spans="1:37" ht="15.75" x14ac:dyDescent="0.25">
      <c r="A52" s="27"/>
      <c r="B52" s="28" t="s">
        <v>55</v>
      </c>
      <c r="C52" s="14"/>
      <c r="D52" s="2" t="s">
        <v>8</v>
      </c>
      <c r="E52" s="35">
        <f t="shared" si="1"/>
        <v>0</v>
      </c>
      <c r="I52" s="34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</row>
    <row r="53" spans="1:37" ht="15.75" x14ac:dyDescent="0.25">
      <c r="A53" s="27"/>
      <c r="B53" s="28" t="s">
        <v>56</v>
      </c>
      <c r="C53" s="14"/>
      <c r="D53" s="2" t="s">
        <v>8</v>
      </c>
      <c r="E53" s="35">
        <f t="shared" si="1"/>
        <v>0</v>
      </c>
      <c r="I53" s="34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</row>
    <row r="54" spans="1:37" ht="15.75" x14ac:dyDescent="0.25">
      <c r="A54" s="27"/>
      <c r="B54" s="28" t="s">
        <v>57</v>
      </c>
      <c r="C54" s="14"/>
      <c r="D54" s="2" t="s">
        <v>8</v>
      </c>
      <c r="E54" s="35">
        <f t="shared" si="1"/>
        <v>0</v>
      </c>
      <c r="I54" s="34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</row>
    <row r="55" spans="1:37" ht="15.75" x14ac:dyDescent="0.25">
      <c r="A55" s="29"/>
      <c r="B55" s="30" t="s">
        <v>58</v>
      </c>
      <c r="C55" s="15"/>
      <c r="D55" s="3" t="s">
        <v>8</v>
      </c>
      <c r="E55" s="35">
        <f t="shared" si="1"/>
        <v>0</v>
      </c>
      <c r="I55" s="34">
        <f>SUM(E47:E55)</f>
        <v>0</v>
      </c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</row>
    <row r="56" spans="1:37" ht="15.75" x14ac:dyDescent="0.25">
      <c r="A56" s="31"/>
      <c r="B56" s="32"/>
      <c r="C56" s="9"/>
      <c r="D56" s="33"/>
      <c r="E56" s="38"/>
      <c r="I56" s="34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</row>
    <row r="57" spans="1:37" ht="15.75" x14ac:dyDescent="0.25">
      <c r="A57" s="24" t="s">
        <v>59</v>
      </c>
      <c r="B57" s="25" t="s">
        <v>21</v>
      </c>
      <c r="C57" s="13">
        <f>IF(I66=10,5,IF(AND(I66&lt;10,I66&gt;7),4,IF(AND(I66&lt;8,I66&gt;5),3,IF(AND(I66&lt;6,I66&gt;3),2,IF(AND(I66&lt;4,I66&gt;1),1,0)))))</f>
        <v>0</v>
      </c>
      <c r="D57" s="1" t="s">
        <v>8</v>
      </c>
      <c r="E57" s="35">
        <f t="shared" ref="E57:E66" si="2">IF(D57="Nee", 0, 1)</f>
        <v>0</v>
      </c>
      <c r="I57" s="34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</row>
    <row r="58" spans="1:37" ht="15.75" x14ac:dyDescent="0.25">
      <c r="A58" s="27"/>
      <c r="B58" s="28" t="s">
        <v>22</v>
      </c>
      <c r="C58" s="14"/>
      <c r="D58" s="2" t="s">
        <v>8</v>
      </c>
      <c r="E58" s="35">
        <f t="shared" si="2"/>
        <v>0</v>
      </c>
      <c r="I58" s="34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</row>
    <row r="59" spans="1:37" ht="15.75" x14ac:dyDescent="0.25">
      <c r="A59" s="27"/>
      <c r="B59" s="28" t="s">
        <v>60</v>
      </c>
      <c r="C59" s="14"/>
      <c r="D59" s="2" t="s">
        <v>8</v>
      </c>
      <c r="E59" s="35">
        <f t="shared" si="2"/>
        <v>0</v>
      </c>
      <c r="I59" s="34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</row>
    <row r="60" spans="1:37" ht="15.75" x14ac:dyDescent="0.25">
      <c r="A60" s="27"/>
      <c r="B60" s="28" t="s">
        <v>61</v>
      </c>
      <c r="C60" s="14"/>
      <c r="D60" s="2" t="s">
        <v>8</v>
      </c>
      <c r="E60" s="35">
        <f t="shared" si="2"/>
        <v>0</v>
      </c>
      <c r="I60" s="34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</row>
    <row r="61" spans="1:37" ht="15.75" x14ac:dyDescent="0.25">
      <c r="A61" s="27"/>
      <c r="B61" s="28" t="s">
        <v>62</v>
      </c>
      <c r="C61" s="14"/>
      <c r="D61" s="2" t="s">
        <v>8</v>
      </c>
      <c r="E61" s="35">
        <f t="shared" si="2"/>
        <v>0</v>
      </c>
      <c r="I61" s="34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</row>
    <row r="62" spans="1:37" ht="15.75" x14ac:dyDescent="0.25">
      <c r="A62" s="27"/>
      <c r="B62" s="28" t="s">
        <v>63</v>
      </c>
      <c r="C62" s="14"/>
      <c r="D62" s="2" t="s">
        <v>8</v>
      </c>
      <c r="E62" s="35">
        <f t="shared" si="2"/>
        <v>0</v>
      </c>
      <c r="I62" s="34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</row>
    <row r="63" spans="1:37" ht="15.75" x14ac:dyDescent="0.25">
      <c r="A63" s="27"/>
      <c r="B63" s="28" t="s">
        <v>64</v>
      </c>
      <c r="C63" s="14"/>
      <c r="D63" s="2" t="s">
        <v>8</v>
      </c>
      <c r="E63" s="35">
        <f t="shared" si="2"/>
        <v>0</v>
      </c>
      <c r="I63" s="34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</row>
    <row r="64" spans="1:37" ht="15.75" x14ac:dyDescent="0.25">
      <c r="A64" s="27"/>
      <c r="B64" s="28" t="s">
        <v>65</v>
      </c>
      <c r="C64" s="14"/>
      <c r="D64" s="2" t="s">
        <v>8</v>
      </c>
      <c r="E64" s="35">
        <f t="shared" si="2"/>
        <v>0</v>
      </c>
      <c r="I64" s="34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</row>
    <row r="65" spans="1:37" ht="15.75" x14ac:dyDescent="0.25">
      <c r="A65" s="27"/>
      <c r="B65" s="28" t="s">
        <v>66</v>
      </c>
      <c r="C65" s="14"/>
      <c r="D65" s="2" t="s">
        <v>8</v>
      </c>
      <c r="E65" s="35">
        <f t="shared" si="2"/>
        <v>0</v>
      </c>
      <c r="I65" s="34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</row>
    <row r="66" spans="1:37" ht="15.75" x14ac:dyDescent="0.25">
      <c r="A66" s="29"/>
      <c r="B66" s="30" t="s">
        <v>67</v>
      </c>
      <c r="C66" s="15"/>
      <c r="D66" s="3" t="s">
        <v>8</v>
      </c>
      <c r="E66" s="35">
        <f t="shared" si="2"/>
        <v>0</v>
      </c>
      <c r="I66" s="34">
        <f>SUM(E57:E66)</f>
        <v>0</v>
      </c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</row>
    <row r="67" spans="1:37" ht="15.75" x14ac:dyDescent="0.25">
      <c r="A67" s="31"/>
      <c r="B67" s="32"/>
      <c r="C67" s="9"/>
      <c r="D67" s="33"/>
      <c r="E67" s="38"/>
      <c r="I67" s="34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</row>
    <row r="68" spans="1:37" ht="15.75" x14ac:dyDescent="0.25">
      <c r="A68" s="24" t="s">
        <v>73</v>
      </c>
      <c r="B68" s="25" t="s">
        <v>21</v>
      </c>
      <c r="C68" s="13">
        <f>IF(I72=8,5,IF(I72=7,4,IF(I72=6,3,IF(I72=5,2,IF(I72=4,1,0)))))</f>
        <v>0</v>
      </c>
      <c r="D68" s="1" t="s">
        <v>8</v>
      </c>
      <c r="E68" s="35">
        <f>IF(D68="Nee", 0, 1)</f>
        <v>0</v>
      </c>
      <c r="I68" s="34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</row>
    <row r="69" spans="1:37" ht="15.75" x14ac:dyDescent="0.25">
      <c r="A69" s="27"/>
      <c r="B69" s="28" t="s">
        <v>22</v>
      </c>
      <c r="C69" s="14"/>
      <c r="D69" s="2" t="s">
        <v>8</v>
      </c>
      <c r="E69" s="35">
        <f>IF(D69="Nee", 0, 1)</f>
        <v>0</v>
      </c>
      <c r="I69" s="34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</row>
    <row r="70" spans="1:37" x14ac:dyDescent="0.2">
      <c r="A70" s="27"/>
      <c r="B70" s="28" t="s">
        <v>68</v>
      </c>
      <c r="C70" s="14"/>
      <c r="D70" s="2" t="s">
        <v>69</v>
      </c>
      <c r="E70" s="17" t="s">
        <v>69</v>
      </c>
      <c r="F70" s="19" t="s">
        <v>6</v>
      </c>
      <c r="G70" s="19" t="s">
        <v>50</v>
      </c>
      <c r="H70" s="19" t="s">
        <v>7</v>
      </c>
      <c r="I70" s="34" t="s">
        <v>70</v>
      </c>
      <c r="J70" s="19">
        <f>IF(D70="Niet gemaakt",0,IF(D70="Onvoldoende",1,IF(D70="Matig",2,IF(D70="Voldoende",3,4))))</f>
        <v>0</v>
      </c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</row>
    <row r="71" spans="1:37" ht="15.75" x14ac:dyDescent="0.25">
      <c r="A71" s="27"/>
      <c r="B71" s="28" t="s">
        <v>71</v>
      </c>
      <c r="C71" s="14"/>
      <c r="D71" s="2" t="s">
        <v>8</v>
      </c>
      <c r="E71" s="35">
        <f>IF(D71="Nee", 0, 1)</f>
        <v>0</v>
      </c>
      <c r="I71" s="34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</row>
    <row r="72" spans="1:37" ht="15.75" x14ac:dyDescent="0.25">
      <c r="A72" s="29"/>
      <c r="B72" s="30" t="s">
        <v>72</v>
      </c>
      <c r="C72" s="15"/>
      <c r="D72" s="3" t="s">
        <v>8</v>
      </c>
      <c r="E72" s="35">
        <f>IF(D72="Nee", 0, 1)</f>
        <v>0</v>
      </c>
      <c r="I72" s="34">
        <f>SUM(E68:E69,J70,E71:E72)</f>
        <v>0</v>
      </c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</row>
    <row r="73" spans="1:37" ht="15.75" x14ac:dyDescent="0.25">
      <c r="A73" s="31"/>
      <c r="B73" s="32"/>
      <c r="C73" s="9"/>
      <c r="D73" s="33"/>
      <c r="E73" s="38"/>
      <c r="I73" s="34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</row>
    <row r="74" spans="1:37" x14ac:dyDescent="0.2">
      <c r="A74" s="39"/>
      <c r="B74" s="40" t="s">
        <v>11</v>
      </c>
      <c r="C74" s="41">
        <f>SUM(C68,C57,C47,C37,C25,C13,C6)</f>
        <v>0</v>
      </c>
      <c r="D74" s="42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</row>
    <row r="75" spans="1:37" ht="15.75" x14ac:dyDescent="0.25">
      <c r="A75" s="43"/>
      <c r="B75" s="44" t="s">
        <v>12</v>
      </c>
      <c r="C75" s="45">
        <f>SUM(((9/I75)*C74)+1)</f>
        <v>1</v>
      </c>
      <c r="D75" s="46"/>
      <c r="I75" s="19">
        <v>32</v>
      </c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</row>
    <row r="76" spans="1:37" x14ac:dyDescent="0.2">
      <c r="A76" s="16"/>
      <c r="B76" s="17"/>
      <c r="C76" s="16"/>
      <c r="D76" s="18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</row>
    <row r="77" spans="1:37" x14ac:dyDescent="0.2">
      <c r="A77" s="16"/>
      <c r="B77" s="17"/>
      <c r="C77" s="16"/>
      <c r="D77" s="18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</row>
    <row r="78" spans="1:37" x14ac:dyDescent="0.2">
      <c r="A78" s="16"/>
      <c r="B78" s="17"/>
      <c r="C78" s="16"/>
      <c r="D78" s="18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</row>
    <row r="79" spans="1:37" x14ac:dyDescent="0.2">
      <c r="A79" s="16"/>
      <c r="B79" s="17"/>
      <c r="C79" s="16"/>
      <c r="D79" s="18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</row>
    <row r="80" spans="1:37" x14ac:dyDescent="0.2">
      <c r="A80" s="16"/>
      <c r="B80" s="17"/>
      <c r="C80" s="16"/>
      <c r="D80" s="18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</row>
    <row r="81" spans="1:37" x14ac:dyDescent="0.2">
      <c r="A81" s="16"/>
      <c r="B81" s="17"/>
      <c r="C81" s="16"/>
      <c r="D81" s="18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</row>
    <row r="82" spans="1:37" x14ac:dyDescent="0.2">
      <c r="A82" s="16"/>
      <c r="B82" s="17"/>
      <c r="C82" s="16"/>
      <c r="D82" s="18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</row>
    <row r="83" spans="1:37" x14ac:dyDescent="0.2">
      <c r="AE83" s="17"/>
      <c r="AF83" s="17"/>
      <c r="AG83" s="17"/>
      <c r="AH83" s="17"/>
      <c r="AI83" s="17"/>
      <c r="AJ83" s="17"/>
      <c r="AK83" s="17"/>
    </row>
  </sheetData>
  <sheetProtection algorithmName="SHA-512" hashValue="3lzIikOMhMwpyGUX14sGKhKMFdZ0EUx1FGF7innJyi2unPWxWaLhWiGFEdhYTnYogsPknBgH51WcNze/fsGDbg==" saltValue="kYQwHOkrIxZAIUy/jbqlXA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C40:C44 C6:C38 B6:B73 A6:A38 C50:C54 C46:C48 A40:A73" name="Bereik1"/>
  </protectedRanges>
  <mergeCells count="19">
    <mergeCell ref="A57:A66"/>
    <mergeCell ref="C57:C66"/>
    <mergeCell ref="A68:A72"/>
    <mergeCell ref="C68:C72"/>
    <mergeCell ref="C74:D74"/>
    <mergeCell ref="C75:D75"/>
    <mergeCell ref="A25:A35"/>
    <mergeCell ref="C25:C35"/>
    <mergeCell ref="A37:A45"/>
    <mergeCell ref="C37:C45"/>
    <mergeCell ref="A47:A55"/>
    <mergeCell ref="C47:C55"/>
    <mergeCell ref="A2:D2"/>
    <mergeCell ref="A4:B4"/>
    <mergeCell ref="A6:A11"/>
    <mergeCell ref="C6:C11"/>
    <mergeCell ref="I6:I11"/>
    <mergeCell ref="A13:A23"/>
    <mergeCell ref="C13:C23"/>
  </mergeCells>
  <dataValidations count="8">
    <dataValidation type="list" allowBlank="1" showInputMessage="1" showErrorMessage="1" sqref="D6:D11">
      <formula1>$G$6:$G$7</formula1>
    </dataValidation>
    <dataValidation type="list" allowBlank="1" showInputMessage="1" showErrorMessage="1" sqref="D13:D23 D25:D26 D29:D30 D32:D34 D37:D44 D47:D66 D68:D69 D71:D72">
      <formula1>$E$13:$F$13</formula1>
    </dataValidation>
    <dataValidation type="list" allowBlank="1" showInputMessage="1" showErrorMessage="1" sqref="D27">
      <formula1>$E$27:$H$27</formula1>
    </dataValidation>
    <dataValidation type="list" allowBlank="1" showInputMessage="1" showErrorMessage="1" sqref="D28">
      <formula1>$E$28:$H$28</formula1>
    </dataValidation>
    <dataValidation type="list" allowBlank="1" showInputMessage="1" showErrorMessage="1" sqref="D31">
      <formula1>$E$31:$L$31</formula1>
    </dataValidation>
    <dataValidation type="list" allowBlank="1" showInputMessage="1" showErrorMessage="1" sqref="D35">
      <formula1>$E$35:$J$35</formula1>
    </dataValidation>
    <dataValidation type="list" allowBlank="1" showInputMessage="1" showErrorMessage="1" sqref="D45">
      <formula1>$E$45:$G$45</formula1>
    </dataValidation>
    <dataValidation type="list" allowBlank="1" showInputMessage="1" showErrorMessage="1" sqref="D70">
      <formula1>$E$70:$I$70</formula1>
    </dataValidation>
  </dataValidation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3"/>
  <sheetViews>
    <sheetView workbookViewId="0">
      <selection sqref="A1:XFD1048576"/>
    </sheetView>
  </sheetViews>
  <sheetFormatPr defaultRowHeight="15" x14ac:dyDescent="0.2"/>
  <cols>
    <col min="1" max="1" width="9.140625" style="47"/>
    <col min="2" max="2" width="99.5703125" style="19" bestFit="1" customWidth="1"/>
    <col min="3" max="3" width="5.42578125" style="47" customWidth="1"/>
    <col min="4" max="4" width="15.5703125" style="48" bestFit="1" customWidth="1"/>
    <col min="5" max="5" width="9.140625" style="19" hidden="1" customWidth="1"/>
    <col min="6" max="6" width="10.5703125" style="19" hidden="1" customWidth="1"/>
    <col min="7" max="12" width="9.140625" style="19" hidden="1" customWidth="1"/>
    <col min="13" max="13" width="0" style="19" hidden="1" customWidth="1"/>
    <col min="14" max="16384" width="9.140625" style="19"/>
  </cols>
  <sheetData>
    <row r="1" spans="1:37" x14ac:dyDescent="0.2">
      <c r="A1" s="16"/>
      <c r="B1" s="17"/>
      <c r="C1" s="16"/>
      <c r="D1" s="18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</row>
    <row r="2" spans="1:37" ht="15.75" x14ac:dyDescent="0.2">
      <c r="A2" s="20" t="s">
        <v>74</v>
      </c>
      <c r="B2" s="20"/>
      <c r="C2" s="20"/>
      <c r="D2" s="20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</row>
    <row r="3" spans="1:37" ht="15.75" x14ac:dyDescent="0.2">
      <c r="A3" s="21"/>
      <c r="B3" s="21"/>
      <c r="C3" s="21"/>
      <c r="D3" s="21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</row>
    <row r="4" spans="1:37" ht="30" customHeight="1" x14ac:dyDescent="0.2">
      <c r="A4" s="11" t="s">
        <v>13</v>
      </c>
      <c r="B4" s="12"/>
      <c r="C4" s="16"/>
      <c r="D4" s="4" t="s">
        <v>14</v>
      </c>
      <c r="E4" s="22"/>
      <c r="F4" s="22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5" spans="1:37" x14ac:dyDescent="0.2">
      <c r="A5" s="16"/>
      <c r="B5" s="23"/>
      <c r="C5" s="16"/>
      <c r="D5" s="18"/>
      <c r="E5" s="17">
        <f>COUNTIF(D6:D11, "Voldoende")</f>
        <v>0</v>
      </c>
      <c r="F5" s="17">
        <f>COUNTIF(D6:D11, "Onvoldoende")</f>
        <v>6</v>
      </c>
      <c r="G5" s="17"/>
      <c r="H5" s="17"/>
      <c r="I5" s="17" t="s">
        <v>10</v>
      </c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</row>
    <row r="6" spans="1:37" x14ac:dyDescent="0.2">
      <c r="A6" s="24" t="s">
        <v>0</v>
      </c>
      <c r="B6" s="25" t="s">
        <v>1</v>
      </c>
      <c r="C6" s="13">
        <f>IF(E5&gt;5, 2, IF(AND(E5&gt;2,E5&lt;6), 1, 0))</f>
        <v>0</v>
      </c>
      <c r="D6" s="1" t="s">
        <v>6</v>
      </c>
      <c r="G6" s="19" t="s">
        <v>7</v>
      </c>
      <c r="I6" s="26">
        <v>2</v>
      </c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</row>
    <row r="7" spans="1:37" x14ac:dyDescent="0.2">
      <c r="A7" s="27"/>
      <c r="B7" s="28" t="s">
        <v>2</v>
      </c>
      <c r="C7" s="14"/>
      <c r="D7" s="2" t="s">
        <v>6</v>
      </c>
      <c r="G7" s="19" t="s">
        <v>6</v>
      </c>
      <c r="I7" s="26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</row>
    <row r="8" spans="1:37" x14ac:dyDescent="0.2">
      <c r="A8" s="27"/>
      <c r="B8" s="28" t="s">
        <v>19</v>
      </c>
      <c r="C8" s="14"/>
      <c r="D8" s="2" t="s">
        <v>6</v>
      </c>
      <c r="G8" s="19">
        <v>0</v>
      </c>
      <c r="I8" s="26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</row>
    <row r="9" spans="1:37" x14ac:dyDescent="0.2">
      <c r="A9" s="27"/>
      <c r="B9" s="28" t="s">
        <v>3</v>
      </c>
      <c r="C9" s="14"/>
      <c r="D9" s="2" t="s">
        <v>6</v>
      </c>
      <c r="G9" s="19">
        <v>1</v>
      </c>
      <c r="I9" s="26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</row>
    <row r="10" spans="1:37" x14ac:dyDescent="0.2">
      <c r="A10" s="27"/>
      <c r="B10" s="28" t="s">
        <v>5</v>
      </c>
      <c r="C10" s="14"/>
      <c r="D10" s="2" t="s">
        <v>6</v>
      </c>
      <c r="G10" s="19">
        <v>2</v>
      </c>
      <c r="I10" s="26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</row>
    <row r="11" spans="1:37" x14ac:dyDescent="0.2">
      <c r="A11" s="29"/>
      <c r="B11" s="30" t="s">
        <v>4</v>
      </c>
      <c r="C11" s="15"/>
      <c r="D11" s="3" t="s">
        <v>6</v>
      </c>
      <c r="G11" s="19">
        <v>3</v>
      </c>
      <c r="I11" s="26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</row>
    <row r="12" spans="1:37" x14ac:dyDescent="0.2">
      <c r="A12" s="31"/>
      <c r="B12" s="32"/>
      <c r="C12" s="9"/>
      <c r="D12" s="33"/>
      <c r="I12" s="34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</row>
    <row r="13" spans="1:37" x14ac:dyDescent="0.2">
      <c r="A13" s="24" t="s">
        <v>20</v>
      </c>
      <c r="B13" s="25" t="s">
        <v>21</v>
      </c>
      <c r="C13" s="13">
        <f>IF(E14=11, 5, IF(AND(E14&lt;11,E14&gt;8), 4, IF(AND(E14&lt;9, E14&gt;6), 3, IF(AND(E14&lt;7,E14&gt;4), 2, IF(AND(E14&lt;5, E14&gt;2), 1, 0)))))</f>
        <v>0</v>
      </c>
      <c r="D13" s="1" t="s">
        <v>8</v>
      </c>
      <c r="E13" s="19" t="s">
        <v>8</v>
      </c>
      <c r="F13" s="19" t="s">
        <v>9</v>
      </c>
      <c r="I13" s="34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</row>
    <row r="14" spans="1:37" x14ac:dyDescent="0.2">
      <c r="A14" s="27"/>
      <c r="B14" s="28" t="s">
        <v>22</v>
      </c>
      <c r="C14" s="14"/>
      <c r="D14" s="2" t="s">
        <v>8</v>
      </c>
      <c r="E14" s="17">
        <f>COUNTIF(D13:D23, "Ja")</f>
        <v>0</v>
      </c>
      <c r="I14" s="34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</row>
    <row r="15" spans="1:37" x14ac:dyDescent="0.2">
      <c r="A15" s="27"/>
      <c r="B15" s="28" t="s">
        <v>23</v>
      </c>
      <c r="C15" s="14"/>
      <c r="D15" s="2" t="s">
        <v>8</v>
      </c>
      <c r="I15" s="34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</row>
    <row r="16" spans="1:37" x14ac:dyDescent="0.2">
      <c r="A16" s="27"/>
      <c r="B16" s="28" t="s">
        <v>24</v>
      </c>
      <c r="C16" s="14"/>
      <c r="D16" s="2" t="s">
        <v>8</v>
      </c>
      <c r="I16" s="34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</row>
    <row r="17" spans="1:37" x14ac:dyDescent="0.2">
      <c r="A17" s="27"/>
      <c r="B17" s="28" t="s">
        <v>25</v>
      </c>
      <c r="C17" s="14"/>
      <c r="D17" s="2" t="s">
        <v>8</v>
      </c>
      <c r="I17" s="34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</row>
    <row r="18" spans="1:37" x14ac:dyDescent="0.2">
      <c r="A18" s="27"/>
      <c r="B18" s="28" t="s">
        <v>27</v>
      </c>
      <c r="C18" s="14"/>
      <c r="D18" s="2" t="s">
        <v>8</v>
      </c>
      <c r="I18" s="34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</row>
    <row r="19" spans="1:37" x14ac:dyDescent="0.2">
      <c r="A19" s="27"/>
      <c r="B19" s="28" t="s">
        <v>26</v>
      </c>
      <c r="C19" s="14"/>
      <c r="D19" s="2" t="s">
        <v>8</v>
      </c>
      <c r="I19" s="34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</row>
    <row r="20" spans="1:37" x14ac:dyDescent="0.2">
      <c r="A20" s="27"/>
      <c r="B20" s="28" t="s">
        <v>28</v>
      </c>
      <c r="C20" s="14"/>
      <c r="D20" s="2" t="s">
        <v>8</v>
      </c>
      <c r="I20" s="34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</row>
    <row r="21" spans="1:37" x14ac:dyDescent="0.2">
      <c r="A21" s="27"/>
      <c r="B21" s="28" t="s">
        <v>29</v>
      </c>
      <c r="C21" s="14"/>
      <c r="D21" s="2" t="s">
        <v>8</v>
      </c>
      <c r="I21" s="34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</row>
    <row r="22" spans="1:37" x14ac:dyDescent="0.2">
      <c r="A22" s="27"/>
      <c r="B22" s="28" t="s">
        <v>30</v>
      </c>
      <c r="C22" s="14"/>
      <c r="D22" s="2" t="s">
        <v>8</v>
      </c>
      <c r="I22" s="34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</row>
    <row r="23" spans="1:37" x14ac:dyDescent="0.2">
      <c r="A23" s="29"/>
      <c r="B23" s="30" t="s">
        <v>31</v>
      </c>
      <c r="C23" s="15"/>
      <c r="D23" s="3" t="s">
        <v>8</v>
      </c>
      <c r="I23" s="34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</row>
    <row r="24" spans="1:37" x14ac:dyDescent="0.2">
      <c r="A24" s="31"/>
      <c r="B24" s="32"/>
      <c r="C24" s="9"/>
      <c r="D24" s="33"/>
      <c r="I24" s="34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</row>
    <row r="25" spans="1:37" ht="15.75" x14ac:dyDescent="0.25">
      <c r="A25" s="24" t="s">
        <v>32</v>
      </c>
      <c r="B25" s="25" t="s">
        <v>21</v>
      </c>
      <c r="C25" s="13">
        <f>IF(M35=21,5,IF(AND(M35&lt;21,M35&gt;16),4,IF(AND(M35&lt;17,M35&gt;12),3,IF(AND(M35&lt;13,M35&gt;8),2,IF(AND(M35&lt;9,M35&gt;4),1,0)))))</f>
        <v>0</v>
      </c>
      <c r="D25" s="1" t="s">
        <v>8</v>
      </c>
      <c r="E25" s="35">
        <f>IF(D25="Nee", 0, 1)</f>
        <v>0</v>
      </c>
      <c r="I25" s="34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</row>
    <row r="26" spans="1:37" ht="15.75" x14ac:dyDescent="0.25">
      <c r="A26" s="27"/>
      <c r="B26" s="28" t="s">
        <v>22</v>
      </c>
      <c r="C26" s="14"/>
      <c r="D26" s="2" t="s">
        <v>8</v>
      </c>
      <c r="E26" s="35">
        <f>IF(D26="Nee", 0, 1)</f>
        <v>0</v>
      </c>
      <c r="I26" s="34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</row>
    <row r="27" spans="1:37" x14ac:dyDescent="0.2">
      <c r="A27" s="27"/>
      <c r="B27" s="28" t="s">
        <v>33</v>
      </c>
      <c r="C27" s="14"/>
      <c r="D27" s="2">
        <v>0</v>
      </c>
      <c r="E27" s="19">
        <v>0</v>
      </c>
      <c r="F27" s="19">
        <v>1</v>
      </c>
      <c r="G27" s="19">
        <v>2</v>
      </c>
      <c r="H27" s="19">
        <v>3</v>
      </c>
      <c r="I27" s="36">
        <f>SUM(D27:D28)</f>
        <v>0</v>
      </c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</row>
    <row r="28" spans="1:37" ht="15.75" x14ac:dyDescent="0.25">
      <c r="A28" s="27"/>
      <c r="B28" s="28" t="s">
        <v>34</v>
      </c>
      <c r="C28" s="14"/>
      <c r="D28" s="2">
        <v>0</v>
      </c>
      <c r="E28" s="19">
        <v>0</v>
      </c>
      <c r="F28" s="19">
        <v>1</v>
      </c>
      <c r="G28" s="19">
        <v>2</v>
      </c>
      <c r="H28" s="19">
        <v>3</v>
      </c>
      <c r="J28" s="37">
        <f>IF(I27=6, 3, IF(AND(I27&lt;6,I27&gt;3, 2), 2, IF(AND(I27&gt;1,I27&lt;4), 1, 0)))</f>
        <v>0</v>
      </c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</row>
    <row r="29" spans="1:37" ht="15.75" x14ac:dyDescent="0.25">
      <c r="A29" s="27"/>
      <c r="B29" s="28" t="s">
        <v>35</v>
      </c>
      <c r="C29" s="14"/>
      <c r="D29" s="2" t="s">
        <v>8</v>
      </c>
      <c r="E29" s="35">
        <f>IF(D29="Nee", 0, 1)</f>
        <v>0</v>
      </c>
      <c r="I29" s="34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</row>
    <row r="30" spans="1:37" ht="15.75" x14ac:dyDescent="0.25">
      <c r="A30" s="27"/>
      <c r="B30" s="28" t="s">
        <v>36</v>
      </c>
      <c r="C30" s="14"/>
      <c r="D30" s="2" t="s">
        <v>8</v>
      </c>
      <c r="E30" s="35">
        <f>IF(D30="Nee", 0, 1)</f>
        <v>0</v>
      </c>
      <c r="I30" s="34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</row>
    <row r="31" spans="1:37" ht="15.75" x14ac:dyDescent="0.25">
      <c r="A31" s="27"/>
      <c r="B31" s="28" t="s">
        <v>37</v>
      </c>
      <c r="C31" s="14"/>
      <c r="D31" s="2">
        <v>0</v>
      </c>
      <c r="E31" s="19">
        <v>0</v>
      </c>
      <c r="F31" s="19">
        <v>1</v>
      </c>
      <c r="G31" s="19">
        <v>2</v>
      </c>
      <c r="H31" s="19">
        <v>3</v>
      </c>
      <c r="I31" s="34">
        <v>4</v>
      </c>
      <c r="J31" s="19">
        <v>5</v>
      </c>
      <c r="K31" s="19">
        <v>6</v>
      </c>
      <c r="L31" s="19">
        <v>7</v>
      </c>
      <c r="M31" s="35">
        <f>IF(D31=7, 3, IF(AND(D31&lt;7,D31&gt;4),2,IF(AND(D31&lt;5,D31&gt;2),1,0)))</f>
        <v>0</v>
      </c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</row>
    <row r="32" spans="1:37" ht="15.75" x14ac:dyDescent="0.25">
      <c r="A32" s="27"/>
      <c r="B32" s="28" t="s">
        <v>38</v>
      </c>
      <c r="C32" s="14"/>
      <c r="D32" s="2" t="s">
        <v>8</v>
      </c>
      <c r="E32" s="35">
        <f>IF(D32="Nee", 0, 1)</f>
        <v>0</v>
      </c>
      <c r="I32" s="34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</row>
    <row r="33" spans="1:37" ht="15.75" x14ac:dyDescent="0.25">
      <c r="A33" s="27"/>
      <c r="B33" s="28" t="s">
        <v>39</v>
      </c>
      <c r="C33" s="14"/>
      <c r="D33" s="2" t="s">
        <v>8</v>
      </c>
      <c r="E33" s="35">
        <f>IF(D33="Nee", 0, 1)</f>
        <v>0</v>
      </c>
      <c r="I33" s="34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</row>
    <row r="34" spans="1:37" ht="15.75" x14ac:dyDescent="0.25">
      <c r="A34" s="27"/>
      <c r="B34" s="28" t="s">
        <v>40</v>
      </c>
      <c r="C34" s="14"/>
      <c r="D34" s="2" t="s">
        <v>8</v>
      </c>
      <c r="E34" s="35">
        <f>IF(D34="Nee", 0, 1)</f>
        <v>0</v>
      </c>
      <c r="I34" s="34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</row>
    <row r="35" spans="1:37" ht="15.75" x14ac:dyDescent="0.25">
      <c r="A35" s="29"/>
      <c r="B35" s="30" t="s">
        <v>41</v>
      </c>
      <c r="C35" s="15"/>
      <c r="D35" s="3">
        <v>0</v>
      </c>
      <c r="E35" s="19">
        <v>0</v>
      </c>
      <c r="F35" s="19">
        <v>1</v>
      </c>
      <c r="G35" s="19">
        <v>2</v>
      </c>
      <c r="H35" s="19">
        <v>3</v>
      </c>
      <c r="I35" s="34">
        <v>4</v>
      </c>
      <c r="J35" s="19">
        <v>5</v>
      </c>
      <c r="K35" s="35">
        <f>IF(D35=5,2,IF(AND(D35&lt;5,D35&gt;2),1,0))</f>
        <v>0</v>
      </c>
      <c r="M35" s="17">
        <f>SUM(E25+E26+I27+J28+E29+E30+M31+E32+E33+E34+K35)</f>
        <v>0</v>
      </c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</row>
    <row r="36" spans="1:37" x14ac:dyDescent="0.2">
      <c r="A36" s="31"/>
      <c r="B36" s="32"/>
      <c r="C36" s="9"/>
      <c r="D36" s="33"/>
      <c r="I36" s="34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</row>
    <row r="37" spans="1:37" ht="15.75" x14ac:dyDescent="0.25">
      <c r="A37" s="24" t="s">
        <v>42</v>
      </c>
      <c r="B37" s="25" t="s">
        <v>21</v>
      </c>
      <c r="C37" s="13">
        <f>IF(I45=10,5,IF(AND(I45&lt;10,I45&gt;7),4,IF(AND(I45&lt;8,I45&gt;5),3,IF(AND(I45&lt;6,I45&gt;3),2,IF(AND(I45&lt;4,I45&gt;1),1,0)))))</f>
        <v>0</v>
      </c>
      <c r="D37" s="1" t="s">
        <v>8</v>
      </c>
      <c r="E37" s="35">
        <f t="shared" ref="E37:E44" si="0">IF(D37="Nee", 0, 1)</f>
        <v>0</v>
      </c>
      <c r="I37" s="34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</row>
    <row r="38" spans="1:37" ht="15.75" x14ac:dyDescent="0.25">
      <c r="A38" s="27"/>
      <c r="B38" s="28" t="s">
        <v>22</v>
      </c>
      <c r="C38" s="14"/>
      <c r="D38" s="2" t="s">
        <v>8</v>
      </c>
      <c r="E38" s="35">
        <f t="shared" si="0"/>
        <v>0</v>
      </c>
      <c r="I38" s="34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</row>
    <row r="39" spans="1:37" ht="15.75" customHeight="1" x14ac:dyDescent="0.25">
      <c r="A39" s="27"/>
      <c r="B39" s="28" t="s">
        <v>43</v>
      </c>
      <c r="C39" s="14"/>
      <c r="D39" s="2" t="s">
        <v>8</v>
      </c>
      <c r="E39" s="35">
        <f t="shared" si="0"/>
        <v>0</v>
      </c>
      <c r="I39" s="34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</row>
    <row r="40" spans="1:37" ht="15.75" x14ac:dyDescent="0.25">
      <c r="A40" s="27"/>
      <c r="B40" s="28" t="s">
        <v>44</v>
      </c>
      <c r="C40" s="14"/>
      <c r="D40" s="2" t="s">
        <v>8</v>
      </c>
      <c r="E40" s="35">
        <f t="shared" si="0"/>
        <v>0</v>
      </c>
      <c r="I40" s="34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</row>
    <row r="41" spans="1:37" ht="15.75" x14ac:dyDescent="0.25">
      <c r="A41" s="27"/>
      <c r="B41" s="28" t="s">
        <v>45</v>
      </c>
      <c r="C41" s="14"/>
      <c r="D41" s="2" t="s">
        <v>8</v>
      </c>
      <c r="E41" s="35">
        <f t="shared" si="0"/>
        <v>0</v>
      </c>
      <c r="I41" s="34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</row>
    <row r="42" spans="1:37" ht="15.75" x14ac:dyDescent="0.25">
      <c r="A42" s="27"/>
      <c r="B42" s="28" t="s">
        <v>46</v>
      </c>
      <c r="C42" s="14"/>
      <c r="D42" s="2" t="s">
        <v>8</v>
      </c>
      <c r="E42" s="35">
        <f t="shared" si="0"/>
        <v>0</v>
      </c>
      <c r="I42" s="34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</row>
    <row r="43" spans="1:37" ht="15.75" x14ac:dyDescent="0.25">
      <c r="A43" s="27"/>
      <c r="B43" s="28" t="s">
        <v>47</v>
      </c>
      <c r="C43" s="14"/>
      <c r="D43" s="2" t="s">
        <v>8</v>
      </c>
      <c r="E43" s="35">
        <f t="shared" si="0"/>
        <v>0</v>
      </c>
      <c r="I43" s="34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</row>
    <row r="44" spans="1:37" ht="15.75" x14ac:dyDescent="0.25">
      <c r="A44" s="27"/>
      <c r="B44" s="28" t="s">
        <v>48</v>
      </c>
      <c r="C44" s="14"/>
      <c r="D44" s="2" t="s">
        <v>8</v>
      </c>
      <c r="E44" s="35">
        <f t="shared" si="0"/>
        <v>0</v>
      </c>
      <c r="I44" s="34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</row>
    <row r="45" spans="1:37" x14ac:dyDescent="0.2">
      <c r="A45" s="29"/>
      <c r="B45" s="30" t="s">
        <v>49</v>
      </c>
      <c r="C45" s="15"/>
      <c r="D45" s="3" t="s">
        <v>6</v>
      </c>
      <c r="E45" s="19" t="s">
        <v>6</v>
      </c>
      <c r="F45" s="19" t="s">
        <v>50</v>
      </c>
      <c r="G45" s="19" t="s">
        <v>7</v>
      </c>
      <c r="H45" s="34">
        <f>IF(D45="Onvoldoende", 0, IF(D45="Matig",1,2))</f>
        <v>0</v>
      </c>
      <c r="I45" s="19">
        <f>SUM(E37:E43,E44,H45)</f>
        <v>0</v>
      </c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</row>
    <row r="46" spans="1:37" x14ac:dyDescent="0.2">
      <c r="A46" s="31"/>
      <c r="B46" s="32"/>
      <c r="C46" s="9"/>
      <c r="D46" s="33"/>
      <c r="I46" s="34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</row>
    <row r="47" spans="1:37" ht="15.75" x14ac:dyDescent="0.25">
      <c r="A47" s="24" t="s">
        <v>51</v>
      </c>
      <c r="B47" s="25" t="s">
        <v>21</v>
      </c>
      <c r="C47" s="13">
        <f>IF(I55=9,5,IF(AND(I55&lt;9,I55&gt;6),4,IF(AND(I55&lt;7,I55&gt;4),3,IF(AND(I55&lt;5,I55&gt;2),2,IF(AND(I55&lt;3,I55&gt;0),1,0)))))</f>
        <v>0</v>
      </c>
      <c r="D47" s="1" t="s">
        <v>8</v>
      </c>
      <c r="E47" s="35">
        <f t="shared" ref="E47:E55" si="1">IF(D47="Nee", 0, 1)</f>
        <v>0</v>
      </c>
      <c r="I47" s="34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</row>
    <row r="48" spans="1:37" ht="15.75" x14ac:dyDescent="0.25">
      <c r="A48" s="27"/>
      <c r="B48" s="28" t="s">
        <v>22</v>
      </c>
      <c r="C48" s="14"/>
      <c r="D48" s="2" t="s">
        <v>8</v>
      </c>
      <c r="E48" s="35">
        <f t="shared" si="1"/>
        <v>0</v>
      </c>
      <c r="I48" s="34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</row>
    <row r="49" spans="1:37" ht="15.75" x14ac:dyDescent="0.25">
      <c r="A49" s="27"/>
      <c r="B49" s="28" t="s">
        <v>52</v>
      </c>
      <c r="C49" s="14"/>
      <c r="D49" s="2" t="s">
        <v>8</v>
      </c>
      <c r="E49" s="35">
        <f t="shared" si="1"/>
        <v>0</v>
      </c>
      <c r="I49" s="34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</row>
    <row r="50" spans="1:37" ht="15.75" x14ac:dyDescent="0.25">
      <c r="A50" s="27"/>
      <c r="B50" s="28" t="s">
        <v>53</v>
      </c>
      <c r="C50" s="14"/>
      <c r="D50" s="2" t="s">
        <v>8</v>
      </c>
      <c r="E50" s="35">
        <f t="shared" si="1"/>
        <v>0</v>
      </c>
      <c r="I50" s="34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</row>
    <row r="51" spans="1:37" ht="15.75" x14ac:dyDescent="0.25">
      <c r="A51" s="27"/>
      <c r="B51" s="28" t="s">
        <v>54</v>
      </c>
      <c r="C51" s="14"/>
      <c r="D51" s="2" t="s">
        <v>8</v>
      </c>
      <c r="E51" s="35">
        <f t="shared" si="1"/>
        <v>0</v>
      </c>
      <c r="I51" s="34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</row>
    <row r="52" spans="1:37" ht="15.75" x14ac:dyDescent="0.25">
      <c r="A52" s="27"/>
      <c r="B52" s="28" t="s">
        <v>55</v>
      </c>
      <c r="C52" s="14"/>
      <c r="D52" s="2" t="s">
        <v>8</v>
      </c>
      <c r="E52" s="35">
        <f t="shared" si="1"/>
        <v>0</v>
      </c>
      <c r="I52" s="34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</row>
    <row r="53" spans="1:37" ht="15.75" x14ac:dyDescent="0.25">
      <c r="A53" s="27"/>
      <c r="B53" s="28" t="s">
        <v>56</v>
      </c>
      <c r="C53" s="14"/>
      <c r="D53" s="2" t="s">
        <v>8</v>
      </c>
      <c r="E53" s="35">
        <f t="shared" si="1"/>
        <v>0</v>
      </c>
      <c r="I53" s="34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</row>
    <row r="54" spans="1:37" ht="15.75" x14ac:dyDescent="0.25">
      <c r="A54" s="27"/>
      <c r="B54" s="28" t="s">
        <v>57</v>
      </c>
      <c r="C54" s="14"/>
      <c r="D54" s="2" t="s">
        <v>8</v>
      </c>
      <c r="E54" s="35">
        <f t="shared" si="1"/>
        <v>0</v>
      </c>
      <c r="I54" s="34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</row>
    <row r="55" spans="1:37" ht="15.75" x14ac:dyDescent="0.25">
      <c r="A55" s="29"/>
      <c r="B55" s="30" t="s">
        <v>58</v>
      </c>
      <c r="C55" s="15"/>
      <c r="D55" s="3" t="s">
        <v>8</v>
      </c>
      <c r="E55" s="35">
        <f t="shared" si="1"/>
        <v>0</v>
      </c>
      <c r="I55" s="34">
        <f>SUM(E47:E55)</f>
        <v>0</v>
      </c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</row>
    <row r="56" spans="1:37" ht="15.75" x14ac:dyDescent="0.25">
      <c r="A56" s="31"/>
      <c r="B56" s="32"/>
      <c r="C56" s="9"/>
      <c r="D56" s="33"/>
      <c r="E56" s="38"/>
      <c r="I56" s="34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</row>
    <row r="57" spans="1:37" ht="15.75" x14ac:dyDescent="0.25">
      <c r="A57" s="24" t="s">
        <v>59</v>
      </c>
      <c r="B57" s="25" t="s">
        <v>21</v>
      </c>
      <c r="C57" s="13">
        <f>IF(I66=10,5,IF(AND(I66&lt;10,I66&gt;7),4,IF(AND(I66&lt;8,I66&gt;5),3,IF(AND(I66&lt;6,I66&gt;3),2,IF(AND(I66&lt;4,I66&gt;1),1,0)))))</f>
        <v>0</v>
      </c>
      <c r="D57" s="1" t="s">
        <v>8</v>
      </c>
      <c r="E57" s="35">
        <f t="shared" ref="E57:E66" si="2">IF(D57="Nee", 0, 1)</f>
        <v>0</v>
      </c>
      <c r="I57" s="34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</row>
    <row r="58" spans="1:37" ht="15.75" x14ac:dyDescent="0.25">
      <c r="A58" s="27"/>
      <c r="B58" s="28" t="s">
        <v>22</v>
      </c>
      <c r="C58" s="14"/>
      <c r="D58" s="2" t="s">
        <v>8</v>
      </c>
      <c r="E58" s="35">
        <f t="shared" si="2"/>
        <v>0</v>
      </c>
      <c r="I58" s="34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</row>
    <row r="59" spans="1:37" ht="15.75" x14ac:dyDescent="0.25">
      <c r="A59" s="27"/>
      <c r="B59" s="28" t="s">
        <v>60</v>
      </c>
      <c r="C59" s="14"/>
      <c r="D59" s="2" t="s">
        <v>8</v>
      </c>
      <c r="E59" s="35">
        <f t="shared" si="2"/>
        <v>0</v>
      </c>
      <c r="I59" s="34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</row>
    <row r="60" spans="1:37" ht="15.75" x14ac:dyDescent="0.25">
      <c r="A60" s="27"/>
      <c r="B60" s="28" t="s">
        <v>61</v>
      </c>
      <c r="C60" s="14"/>
      <c r="D60" s="2" t="s">
        <v>8</v>
      </c>
      <c r="E60" s="35">
        <f t="shared" si="2"/>
        <v>0</v>
      </c>
      <c r="I60" s="34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</row>
    <row r="61" spans="1:37" ht="15.75" x14ac:dyDescent="0.25">
      <c r="A61" s="27"/>
      <c r="B61" s="28" t="s">
        <v>62</v>
      </c>
      <c r="C61" s="14"/>
      <c r="D61" s="2" t="s">
        <v>8</v>
      </c>
      <c r="E61" s="35">
        <f t="shared" si="2"/>
        <v>0</v>
      </c>
      <c r="I61" s="34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</row>
    <row r="62" spans="1:37" ht="15.75" x14ac:dyDescent="0.25">
      <c r="A62" s="27"/>
      <c r="B62" s="28" t="s">
        <v>63</v>
      </c>
      <c r="C62" s="14"/>
      <c r="D62" s="2" t="s">
        <v>8</v>
      </c>
      <c r="E62" s="35">
        <f t="shared" si="2"/>
        <v>0</v>
      </c>
      <c r="I62" s="34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</row>
    <row r="63" spans="1:37" ht="15.75" x14ac:dyDescent="0.25">
      <c r="A63" s="27"/>
      <c r="B63" s="28" t="s">
        <v>64</v>
      </c>
      <c r="C63" s="14"/>
      <c r="D63" s="2" t="s">
        <v>8</v>
      </c>
      <c r="E63" s="35">
        <f t="shared" si="2"/>
        <v>0</v>
      </c>
      <c r="I63" s="34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</row>
    <row r="64" spans="1:37" ht="15.75" x14ac:dyDescent="0.25">
      <c r="A64" s="27"/>
      <c r="B64" s="28" t="s">
        <v>65</v>
      </c>
      <c r="C64" s="14"/>
      <c r="D64" s="2" t="s">
        <v>8</v>
      </c>
      <c r="E64" s="35">
        <f t="shared" si="2"/>
        <v>0</v>
      </c>
      <c r="I64" s="34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</row>
    <row r="65" spans="1:37" ht="15.75" x14ac:dyDescent="0.25">
      <c r="A65" s="27"/>
      <c r="B65" s="28" t="s">
        <v>66</v>
      </c>
      <c r="C65" s="14"/>
      <c r="D65" s="2" t="s">
        <v>8</v>
      </c>
      <c r="E65" s="35">
        <f t="shared" si="2"/>
        <v>0</v>
      </c>
      <c r="I65" s="34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</row>
    <row r="66" spans="1:37" ht="15.75" x14ac:dyDescent="0.25">
      <c r="A66" s="29"/>
      <c r="B66" s="30" t="s">
        <v>67</v>
      </c>
      <c r="C66" s="15"/>
      <c r="D66" s="3" t="s">
        <v>8</v>
      </c>
      <c r="E66" s="35">
        <f t="shared" si="2"/>
        <v>0</v>
      </c>
      <c r="I66" s="34">
        <f>SUM(E57:E66)</f>
        <v>0</v>
      </c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</row>
    <row r="67" spans="1:37" ht="15.75" x14ac:dyDescent="0.25">
      <c r="A67" s="31"/>
      <c r="B67" s="32"/>
      <c r="C67" s="9"/>
      <c r="D67" s="33"/>
      <c r="E67" s="38"/>
      <c r="I67" s="34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</row>
    <row r="68" spans="1:37" ht="15.75" x14ac:dyDescent="0.25">
      <c r="A68" s="24" t="s">
        <v>73</v>
      </c>
      <c r="B68" s="25" t="s">
        <v>21</v>
      </c>
      <c r="C68" s="13">
        <f>IF(I72=8,5,IF(I72=7,4,IF(I72=6,3,IF(I72=5,2,IF(I72=4,1,0)))))</f>
        <v>0</v>
      </c>
      <c r="D68" s="1" t="s">
        <v>8</v>
      </c>
      <c r="E68" s="35">
        <f>IF(D68="Nee", 0, 1)</f>
        <v>0</v>
      </c>
      <c r="I68" s="34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</row>
    <row r="69" spans="1:37" ht="15.75" x14ac:dyDescent="0.25">
      <c r="A69" s="27"/>
      <c r="B69" s="28" t="s">
        <v>22</v>
      </c>
      <c r="C69" s="14"/>
      <c r="D69" s="2" t="s">
        <v>8</v>
      </c>
      <c r="E69" s="35">
        <f>IF(D69="Nee", 0, 1)</f>
        <v>0</v>
      </c>
      <c r="I69" s="34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</row>
    <row r="70" spans="1:37" x14ac:dyDescent="0.2">
      <c r="A70" s="27"/>
      <c r="B70" s="28" t="s">
        <v>68</v>
      </c>
      <c r="C70" s="14"/>
      <c r="D70" s="2" t="s">
        <v>69</v>
      </c>
      <c r="E70" s="17" t="s">
        <v>69</v>
      </c>
      <c r="F70" s="19" t="s">
        <v>6</v>
      </c>
      <c r="G70" s="19" t="s">
        <v>50</v>
      </c>
      <c r="H70" s="19" t="s">
        <v>7</v>
      </c>
      <c r="I70" s="34" t="s">
        <v>70</v>
      </c>
      <c r="J70" s="19">
        <f>IF(D70="Niet gemaakt",0,IF(D70="Onvoldoende",1,IF(D70="Matig",2,IF(D70="Voldoende",3,4))))</f>
        <v>0</v>
      </c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</row>
    <row r="71" spans="1:37" ht="15.75" x14ac:dyDescent="0.25">
      <c r="A71" s="27"/>
      <c r="B71" s="28" t="s">
        <v>71</v>
      </c>
      <c r="C71" s="14"/>
      <c r="D71" s="2" t="s">
        <v>8</v>
      </c>
      <c r="E71" s="35">
        <f>IF(D71="Nee", 0, 1)</f>
        <v>0</v>
      </c>
      <c r="I71" s="34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</row>
    <row r="72" spans="1:37" ht="15.75" x14ac:dyDescent="0.25">
      <c r="A72" s="29"/>
      <c r="B72" s="30" t="s">
        <v>72</v>
      </c>
      <c r="C72" s="15"/>
      <c r="D72" s="3" t="s">
        <v>8</v>
      </c>
      <c r="E72" s="35">
        <f>IF(D72="Nee", 0, 1)</f>
        <v>0</v>
      </c>
      <c r="I72" s="34">
        <f>SUM(E68:E69,J70,E71:E72)</f>
        <v>0</v>
      </c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</row>
    <row r="73" spans="1:37" ht="15.75" x14ac:dyDescent="0.25">
      <c r="A73" s="31"/>
      <c r="B73" s="32"/>
      <c r="C73" s="9"/>
      <c r="D73" s="33"/>
      <c r="E73" s="38"/>
      <c r="I73" s="34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</row>
    <row r="74" spans="1:37" x14ac:dyDescent="0.2">
      <c r="A74" s="39"/>
      <c r="B74" s="40" t="s">
        <v>11</v>
      </c>
      <c r="C74" s="41">
        <f>SUM(C68,C57,C47,C37,C25,C13,C6)</f>
        <v>0</v>
      </c>
      <c r="D74" s="42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</row>
    <row r="75" spans="1:37" ht="15.75" x14ac:dyDescent="0.25">
      <c r="A75" s="43"/>
      <c r="B75" s="44" t="s">
        <v>12</v>
      </c>
      <c r="C75" s="45">
        <f>SUM(((9/I75)*C74)+1)</f>
        <v>1</v>
      </c>
      <c r="D75" s="46"/>
      <c r="I75" s="19">
        <v>32</v>
      </c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</row>
    <row r="76" spans="1:37" x14ac:dyDescent="0.2">
      <c r="A76" s="16"/>
      <c r="B76" s="17"/>
      <c r="C76" s="16"/>
      <c r="D76" s="18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</row>
    <row r="77" spans="1:37" x14ac:dyDescent="0.2">
      <c r="A77" s="16"/>
      <c r="B77" s="17"/>
      <c r="C77" s="16"/>
      <c r="D77" s="18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</row>
    <row r="78" spans="1:37" x14ac:dyDescent="0.2">
      <c r="A78" s="16"/>
      <c r="B78" s="17"/>
      <c r="C78" s="16"/>
      <c r="D78" s="18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</row>
    <row r="79" spans="1:37" x14ac:dyDescent="0.2">
      <c r="A79" s="16"/>
      <c r="B79" s="17"/>
      <c r="C79" s="16"/>
      <c r="D79" s="18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</row>
    <row r="80" spans="1:37" x14ac:dyDescent="0.2">
      <c r="A80" s="16"/>
      <c r="B80" s="17"/>
      <c r="C80" s="16"/>
      <c r="D80" s="18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</row>
    <row r="81" spans="1:37" x14ac:dyDescent="0.2">
      <c r="A81" s="16"/>
      <c r="B81" s="17"/>
      <c r="C81" s="16"/>
      <c r="D81" s="18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</row>
    <row r="82" spans="1:37" x14ac:dyDescent="0.2">
      <c r="A82" s="16"/>
      <c r="B82" s="17"/>
      <c r="C82" s="16"/>
      <c r="D82" s="18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</row>
    <row r="83" spans="1:37" x14ac:dyDescent="0.2">
      <c r="AE83" s="17"/>
      <c r="AF83" s="17"/>
      <c r="AG83" s="17"/>
      <c r="AH83" s="17"/>
      <c r="AI83" s="17"/>
      <c r="AJ83" s="17"/>
      <c r="AK83" s="17"/>
    </row>
  </sheetData>
  <sheetProtection algorithmName="SHA-512" hashValue="CPAgXq27I0ygkKOh4chEpgOwJDR4PqWpmyJi0M5+sMW7mthhkyNLvXB5YAAw9SQyib1ti25Wo77/UIIXf2Omlg==" saltValue="8o3xbP2Wu996dd6pwKLBDg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C40:C44 C6:C38 B6:B73 A6:A38 C50:C54 C46:C48 A40:A73" name="Bereik1"/>
  </protectedRanges>
  <mergeCells count="19">
    <mergeCell ref="A57:A66"/>
    <mergeCell ref="C57:C66"/>
    <mergeCell ref="A68:A72"/>
    <mergeCell ref="C68:C72"/>
    <mergeCell ref="C74:D74"/>
    <mergeCell ref="C75:D75"/>
    <mergeCell ref="A25:A35"/>
    <mergeCell ref="C25:C35"/>
    <mergeCell ref="A37:A45"/>
    <mergeCell ref="C37:C45"/>
    <mergeCell ref="A47:A55"/>
    <mergeCell ref="C47:C55"/>
    <mergeCell ref="A2:D2"/>
    <mergeCell ref="A4:B4"/>
    <mergeCell ref="A6:A11"/>
    <mergeCell ref="C6:C11"/>
    <mergeCell ref="I6:I11"/>
    <mergeCell ref="A13:A23"/>
    <mergeCell ref="C13:C23"/>
  </mergeCells>
  <dataValidations count="8">
    <dataValidation type="list" allowBlank="1" showInputMessage="1" showErrorMessage="1" sqref="D6:D11">
      <formula1>$G$6:$G$7</formula1>
    </dataValidation>
    <dataValidation type="list" allowBlank="1" showInputMessage="1" showErrorMessage="1" sqref="D13:D23 D25:D26 D29:D30 D32:D34 D37:D44 D47:D66 D68:D69 D71:D72">
      <formula1>$E$13:$F$13</formula1>
    </dataValidation>
    <dataValidation type="list" allowBlank="1" showInputMessage="1" showErrorMessage="1" sqref="D27">
      <formula1>$E$27:$H$27</formula1>
    </dataValidation>
    <dataValidation type="list" allowBlank="1" showInputMessage="1" showErrorMessage="1" sqref="D28">
      <formula1>$E$28:$H$28</formula1>
    </dataValidation>
    <dataValidation type="list" allowBlank="1" showInputMessage="1" showErrorMessage="1" sqref="D31">
      <formula1>$E$31:$L$31</formula1>
    </dataValidation>
    <dataValidation type="list" allowBlank="1" showInputMessage="1" showErrorMessage="1" sqref="D35">
      <formula1>$E$35:$J$35</formula1>
    </dataValidation>
    <dataValidation type="list" allowBlank="1" showInputMessage="1" showErrorMessage="1" sqref="D45">
      <formula1>$E$45:$G$45</formula1>
    </dataValidation>
    <dataValidation type="list" allowBlank="1" showInputMessage="1" showErrorMessage="1" sqref="D70">
      <formula1>$E$70:$I$70</formula1>
    </dataValidation>
  </dataValidation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3"/>
  <sheetViews>
    <sheetView workbookViewId="0">
      <selection sqref="A1:XFD1048576"/>
    </sheetView>
  </sheetViews>
  <sheetFormatPr defaultRowHeight="15" x14ac:dyDescent="0.2"/>
  <cols>
    <col min="1" max="1" width="9.140625" style="47"/>
    <col min="2" max="2" width="99.5703125" style="19" bestFit="1" customWidth="1"/>
    <col min="3" max="3" width="5.42578125" style="47" customWidth="1"/>
    <col min="4" max="4" width="15.5703125" style="48" bestFit="1" customWidth="1"/>
    <col min="5" max="5" width="9.140625" style="19" hidden="1" customWidth="1"/>
    <col min="6" max="6" width="10.5703125" style="19" hidden="1" customWidth="1"/>
    <col min="7" max="12" width="9.140625" style="19" hidden="1" customWidth="1"/>
    <col min="13" max="13" width="0" style="19" hidden="1" customWidth="1"/>
    <col min="14" max="16384" width="9.140625" style="19"/>
  </cols>
  <sheetData>
    <row r="1" spans="1:37" x14ac:dyDescent="0.2">
      <c r="A1" s="16"/>
      <c r="B1" s="17"/>
      <c r="C1" s="16"/>
      <c r="D1" s="18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</row>
    <row r="2" spans="1:37" ht="15.75" x14ac:dyDescent="0.2">
      <c r="A2" s="20" t="s">
        <v>74</v>
      </c>
      <c r="B2" s="20"/>
      <c r="C2" s="20"/>
      <c r="D2" s="20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</row>
    <row r="3" spans="1:37" ht="15.75" x14ac:dyDescent="0.2">
      <c r="A3" s="21"/>
      <c r="B3" s="21"/>
      <c r="C3" s="21"/>
      <c r="D3" s="21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</row>
    <row r="4" spans="1:37" ht="30" customHeight="1" x14ac:dyDescent="0.2">
      <c r="A4" s="11" t="s">
        <v>13</v>
      </c>
      <c r="B4" s="12"/>
      <c r="C4" s="16"/>
      <c r="D4" s="4" t="s">
        <v>14</v>
      </c>
      <c r="E4" s="22"/>
      <c r="F4" s="22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5" spans="1:37" x14ac:dyDescent="0.2">
      <c r="A5" s="16"/>
      <c r="B5" s="23"/>
      <c r="C5" s="16"/>
      <c r="D5" s="18"/>
      <c r="E5" s="17">
        <f>COUNTIF(D6:D11, "Voldoende")</f>
        <v>0</v>
      </c>
      <c r="F5" s="17">
        <f>COUNTIF(D6:D11, "Onvoldoende")</f>
        <v>6</v>
      </c>
      <c r="G5" s="17"/>
      <c r="H5" s="17"/>
      <c r="I5" s="17" t="s">
        <v>10</v>
      </c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</row>
    <row r="6" spans="1:37" x14ac:dyDescent="0.2">
      <c r="A6" s="24" t="s">
        <v>0</v>
      </c>
      <c r="B6" s="25" t="s">
        <v>1</v>
      </c>
      <c r="C6" s="13">
        <f>IF(E5&gt;5, 2, IF(AND(E5&gt;2,E5&lt;6), 1, 0))</f>
        <v>0</v>
      </c>
      <c r="D6" s="1" t="s">
        <v>6</v>
      </c>
      <c r="G6" s="19" t="s">
        <v>7</v>
      </c>
      <c r="I6" s="26">
        <v>2</v>
      </c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</row>
    <row r="7" spans="1:37" x14ac:dyDescent="0.2">
      <c r="A7" s="27"/>
      <c r="B7" s="28" t="s">
        <v>2</v>
      </c>
      <c r="C7" s="14"/>
      <c r="D7" s="2" t="s">
        <v>6</v>
      </c>
      <c r="G7" s="19" t="s">
        <v>6</v>
      </c>
      <c r="I7" s="26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</row>
    <row r="8" spans="1:37" x14ac:dyDescent="0.2">
      <c r="A8" s="27"/>
      <c r="B8" s="28" t="s">
        <v>19</v>
      </c>
      <c r="C8" s="14"/>
      <c r="D8" s="2" t="s">
        <v>6</v>
      </c>
      <c r="G8" s="19">
        <v>0</v>
      </c>
      <c r="I8" s="26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</row>
    <row r="9" spans="1:37" x14ac:dyDescent="0.2">
      <c r="A9" s="27"/>
      <c r="B9" s="28" t="s">
        <v>3</v>
      </c>
      <c r="C9" s="14"/>
      <c r="D9" s="2" t="s">
        <v>6</v>
      </c>
      <c r="G9" s="19">
        <v>1</v>
      </c>
      <c r="I9" s="26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</row>
    <row r="10" spans="1:37" x14ac:dyDescent="0.2">
      <c r="A10" s="27"/>
      <c r="B10" s="28" t="s">
        <v>5</v>
      </c>
      <c r="C10" s="14"/>
      <c r="D10" s="2" t="s">
        <v>6</v>
      </c>
      <c r="G10" s="19">
        <v>2</v>
      </c>
      <c r="I10" s="26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</row>
    <row r="11" spans="1:37" x14ac:dyDescent="0.2">
      <c r="A11" s="29"/>
      <c r="B11" s="30" t="s">
        <v>4</v>
      </c>
      <c r="C11" s="15"/>
      <c r="D11" s="3" t="s">
        <v>6</v>
      </c>
      <c r="G11" s="19">
        <v>3</v>
      </c>
      <c r="I11" s="26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</row>
    <row r="12" spans="1:37" x14ac:dyDescent="0.2">
      <c r="A12" s="31"/>
      <c r="B12" s="32"/>
      <c r="C12" s="9"/>
      <c r="D12" s="33"/>
      <c r="I12" s="34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</row>
    <row r="13" spans="1:37" x14ac:dyDescent="0.2">
      <c r="A13" s="24" t="s">
        <v>20</v>
      </c>
      <c r="B13" s="25" t="s">
        <v>21</v>
      </c>
      <c r="C13" s="13">
        <f>IF(E14=11, 5, IF(AND(E14&lt;11,E14&gt;8), 4, IF(AND(E14&lt;9, E14&gt;6), 3, IF(AND(E14&lt;7,E14&gt;4), 2, IF(AND(E14&lt;5, E14&gt;2), 1, 0)))))</f>
        <v>0</v>
      </c>
      <c r="D13" s="1" t="s">
        <v>8</v>
      </c>
      <c r="E13" s="19" t="s">
        <v>8</v>
      </c>
      <c r="F13" s="19" t="s">
        <v>9</v>
      </c>
      <c r="I13" s="34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</row>
    <row r="14" spans="1:37" x14ac:dyDescent="0.2">
      <c r="A14" s="27"/>
      <c r="B14" s="28" t="s">
        <v>22</v>
      </c>
      <c r="C14" s="14"/>
      <c r="D14" s="2" t="s">
        <v>8</v>
      </c>
      <c r="E14" s="17">
        <f>COUNTIF(D13:D23, "Ja")</f>
        <v>0</v>
      </c>
      <c r="I14" s="34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</row>
    <row r="15" spans="1:37" x14ac:dyDescent="0.2">
      <c r="A15" s="27"/>
      <c r="B15" s="28" t="s">
        <v>23</v>
      </c>
      <c r="C15" s="14"/>
      <c r="D15" s="2" t="s">
        <v>8</v>
      </c>
      <c r="I15" s="34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</row>
    <row r="16" spans="1:37" x14ac:dyDescent="0.2">
      <c r="A16" s="27"/>
      <c r="B16" s="28" t="s">
        <v>24</v>
      </c>
      <c r="C16" s="14"/>
      <c r="D16" s="2" t="s">
        <v>8</v>
      </c>
      <c r="I16" s="34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</row>
    <row r="17" spans="1:37" x14ac:dyDescent="0.2">
      <c r="A17" s="27"/>
      <c r="B17" s="28" t="s">
        <v>25</v>
      </c>
      <c r="C17" s="14"/>
      <c r="D17" s="2" t="s">
        <v>8</v>
      </c>
      <c r="I17" s="34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</row>
    <row r="18" spans="1:37" x14ac:dyDescent="0.2">
      <c r="A18" s="27"/>
      <c r="B18" s="28" t="s">
        <v>27</v>
      </c>
      <c r="C18" s="14"/>
      <c r="D18" s="2" t="s">
        <v>8</v>
      </c>
      <c r="I18" s="34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</row>
    <row r="19" spans="1:37" x14ac:dyDescent="0.2">
      <c r="A19" s="27"/>
      <c r="B19" s="28" t="s">
        <v>26</v>
      </c>
      <c r="C19" s="14"/>
      <c r="D19" s="2" t="s">
        <v>8</v>
      </c>
      <c r="I19" s="34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</row>
    <row r="20" spans="1:37" x14ac:dyDescent="0.2">
      <c r="A20" s="27"/>
      <c r="B20" s="28" t="s">
        <v>28</v>
      </c>
      <c r="C20" s="14"/>
      <c r="D20" s="2" t="s">
        <v>8</v>
      </c>
      <c r="I20" s="34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</row>
    <row r="21" spans="1:37" x14ac:dyDescent="0.2">
      <c r="A21" s="27"/>
      <c r="B21" s="28" t="s">
        <v>29</v>
      </c>
      <c r="C21" s="14"/>
      <c r="D21" s="2" t="s">
        <v>8</v>
      </c>
      <c r="I21" s="34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</row>
    <row r="22" spans="1:37" x14ac:dyDescent="0.2">
      <c r="A22" s="27"/>
      <c r="B22" s="28" t="s">
        <v>30</v>
      </c>
      <c r="C22" s="14"/>
      <c r="D22" s="2" t="s">
        <v>8</v>
      </c>
      <c r="I22" s="34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</row>
    <row r="23" spans="1:37" x14ac:dyDescent="0.2">
      <c r="A23" s="29"/>
      <c r="B23" s="30" t="s">
        <v>31</v>
      </c>
      <c r="C23" s="15"/>
      <c r="D23" s="3" t="s">
        <v>8</v>
      </c>
      <c r="I23" s="34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</row>
    <row r="24" spans="1:37" x14ac:dyDescent="0.2">
      <c r="A24" s="31"/>
      <c r="B24" s="32"/>
      <c r="C24" s="9"/>
      <c r="D24" s="33"/>
      <c r="I24" s="34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</row>
    <row r="25" spans="1:37" ht="15.75" x14ac:dyDescent="0.25">
      <c r="A25" s="24" t="s">
        <v>32</v>
      </c>
      <c r="B25" s="25" t="s">
        <v>21</v>
      </c>
      <c r="C25" s="13">
        <f>IF(M35=21,5,IF(AND(M35&lt;21,M35&gt;16),4,IF(AND(M35&lt;17,M35&gt;12),3,IF(AND(M35&lt;13,M35&gt;8),2,IF(AND(M35&lt;9,M35&gt;4),1,0)))))</f>
        <v>0</v>
      </c>
      <c r="D25" s="1" t="s">
        <v>8</v>
      </c>
      <c r="E25" s="35">
        <f>IF(D25="Nee", 0, 1)</f>
        <v>0</v>
      </c>
      <c r="I25" s="34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</row>
    <row r="26" spans="1:37" ht="15.75" x14ac:dyDescent="0.25">
      <c r="A26" s="27"/>
      <c r="B26" s="28" t="s">
        <v>22</v>
      </c>
      <c r="C26" s="14"/>
      <c r="D26" s="2" t="s">
        <v>8</v>
      </c>
      <c r="E26" s="35">
        <f>IF(D26="Nee", 0, 1)</f>
        <v>0</v>
      </c>
      <c r="I26" s="34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</row>
    <row r="27" spans="1:37" x14ac:dyDescent="0.2">
      <c r="A27" s="27"/>
      <c r="B27" s="28" t="s">
        <v>33</v>
      </c>
      <c r="C27" s="14"/>
      <c r="D27" s="2">
        <v>0</v>
      </c>
      <c r="E27" s="19">
        <v>0</v>
      </c>
      <c r="F27" s="19">
        <v>1</v>
      </c>
      <c r="G27" s="19">
        <v>2</v>
      </c>
      <c r="H27" s="19">
        <v>3</v>
      </c>
      <c r="I27" s="36">
        <f>SUM(D27:D28)</f>
        <v>0</v>
      </c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</row>
    <row r="28" spans="1:37" ht="15.75" x14ac:dyDescent="0.25">
      <c r="A28" s="27"/>
      <c r="B28" s="28" t="s">
        <v>34</v>
      </c>
      <c r="C28" s="14"/>
      <c r="D28" s="2">
        <v>0</v>
      </c>
      <c r="E28" s="19">
        <v>0</v>
      </c>
      <c r="F28" s="19">
        <v>1</v>
      </c>
      <c r="G28" s="19">
        <v>2</v>
      </c>
      <c r="H28" s="19">
        <v>3</v>
      </c>
      <c r="J28" s="37">
        <f>IF(I27=6, 3, IF(AND(I27&lt;6,I27&gt;3, 2), 2, IF(AND(I27&gt;1,I27&lt;4), 1, 0)))</f>
        <v>0</v>
      </c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</row>
    <row r="29" spans="1:37" ht="15.75" x14ac:dyDescent="0.25">
      <c r="A29" s="27"/>
      <c r="B29" s="28" t="s">
        <v>35</v>
      </c>
      <c r="C29" s="14"/>
      <c r="D29" s="2" t="s">
        <v>8</v>
      </c>
      <c r="E29" s="35">
        <f>IF(D29="Nee", 0, 1)</f>
        <v>0</v>
      </c>
      <c r="I29" s="34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</row>
    <row r="30" spans="1:37" ht="15.75" x14ac:dyDescent="0.25">
      <c r="A30" s="27"/>
      <c r="B30" s="28" t="s">
        <v>36</v>
      </c>
      <c r="C30" s="14"/>
      <c r="D30" s="2" t="s">
        <v>8</v>
      </c>
      <c r="E30" s="35">
        <f>IF(D30="Nee", 0, 1)</f>
        <v>0</v>
      </c>
      <c r="I30" s="34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</row>
    <row r="31" spans="1:37" ht="15.75" x14ac:dyDescent="0.25">
      <c r="A31" s="27"/>
      <c r="B31" s="28" t="s">
        <v>37</v>
      </c>
      <c r="C31" s="14"/>
      <c r="D31" s="2">
        <v>0</v>
      </c>
      <c r="E31" s="19">
        <v>0</v>
      </c>
      <c r="F31" s="19">
        <v>1</v>
      </c>
      <c r="G31" s="19">
        <v>2</v>
      </c>
      <c r="H31" s="19">
        <v>3</v>
      </c>
      <c r="I31" s="34">
        <v>4</v>
      </c>
      <c r="J31" s="19">
        <v>5</v>
      </c>
      <c r="K31" s="19">
        <v>6</v>
      </c>
      <c r="L31" s="19">
        <v>7</v>
      </c>
      <c r="M31" s="35">
        <f>IF(D31=7, 3, IF(AND(D31&lt;7,D31&gt;4),2,IF(AND(D31&lt;5,D31&gt;2),1,0)))</f>
        <v>0</v>
      </c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</row>
    <row r="32" spans="1:37" ht="15.75" x14ac:dyDescent="0.25">
      <c r="A32" s="27"/>
      <c r="B32" s="28" t="s">
        <v>38</v>
      </c>
      <c r="C32" s="14"/>
      <c r="D32" s="2" t="s">
        <v>8</v>
      </c>
      <c r="E32" s="35">
        <f>IF(D32="Nee", 0, 1)</f>
        <v>0</v>
      </c>
      <c r="I32" s="34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</row>
    <row r="33" spans="1:37" ht="15.75" x14ac:dyDescent="0.25">
      <c r="A33" s="27"/>
      <c r="B33" s="28" t="s">
        <v>39</v>
      </c>
      <c r="C33" s="14"/>
      <c r="D33" s="2" t="s">
        <v>8</v>
      </c>
      <c r="E33" s="35">
        <f>IF(D33="Nee", 0, 1)</f>
        <v>0</v>
      </c>
      <c r="I33" s="34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</row>
    <row r="34" spans="1:37" ht="15.75" x14ac:dyDescent="0.25">
      <c r="A34" s="27"/>
      <c r="B34" s="28" t="s">
        <v>40</v>
      </c>
      <c r="C34" s="14"/>
      <c r="D34" s="2" t="s">
        <v>8</v>
      </c>
      <c r="E34" s="35">
        <f>IF(D34="Nee", 0, 1)</f>
        <v>0</v>
      </c>
      <c r="I34" s="34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</row>
    <row r="35" spans="1:37" ht="15.75" x14ac:dyDescent="0.25">
      <c r="A35" s="29"/>
      <c r="B35" s="30" t="s">
        <v>41</v>
      </c>
      <c r="C35" s="15"/>
      <c r="D35" s="3">
        <v>0</v>
      </c>
      <c r="E35" s="19">
        <v>0</v>
      </c>
      <c r="F35" s="19">
        <v>1</v>
      </c>
      <c r="G35" s="19">
        <v>2</v>
      </c>
      <c r="H35" s="19">
        <v>3</v>
      </c>
      <c r="I35" s="34">
        <v>4</v>
      </c>
      <c r="J35" s="19">
        <v>5</v>
      </c>
      <c r="K35" s="35">
        <f>IF(D35=5,2,IF(AND(D35&lt;5,D35&gt;2),1,0))</f>
        <v>0</v>
      </c>
      <c r="M35" s="17">
        <f>SUM(E25+E26+I27+J28+E29+E30+M31+E32+E33+E34+K35)</f>
        <v>0</v>
      </c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</row>
    <row r="36" spans="1:37" x14ac:dyDescent="0.2">
      <c r="A36" s="31"/>
      <c r="B36" s="32"/>
      <c r="C36" s="9"/>
      <c r="D36" s="33"/>
      <c r="I36" s="34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</row>
    <row r="37" spans="1:37" ht="15.75" x14ac:dyDescent="0.25">
      <c r="A37" s="24" t="s">
        <v>42</v>
      </c>
      <c r="B37" s="25" t="s">
        <v>21</v>
      </c>
      <c r="C37" s="13">
        <f>IF(I45=10,5,IF(AND(I45&lt;10,I45&gt;7),4,IF(AND(I45&lt;8,I45&gt;5),3,IF(AND(I45&lt;6,I45&gt;3),2,IF(AND(I45&lt;4,I45&gt;1),1,0)))))</f>
        <v>0</v>
      </c>
      <c r="D37" s="1" t="s">
        <v>8</v>
      </c>
      <c r="E37" s="35">
        <f t="shared" ref="E37:E44" si="0">IF(D37="Nee", 0, 1)</f>
        <v>0</v>
      </c>
      <c r="I37" s="34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</row>
    <row r="38" spans="1:37" ht="15.75" x14ac:dyDescent="0.25">
      <c r="A38" s="27"/>
      <c r="B38" s="28" t="s">
        <v>22</v>
      </c>
      <c r="C38" s="14"/>
      <c r="D38" s="2" t="s">
        <v>8</v>
      </c>
      <c r="E38" s="35">
        <f t="shared" si="0"/>
        <v>0</v>
      </c>
      <c r="I38" s="34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</row>
    <row r="39" spans="1:37" ht="15.75" customHeight="1" x14ac:dyDescent="0.25">
      <c r="A39" s="27"/>
      <c r="B39" s="28" t="s">
        <v>43</v>
      </c>
      <c r="C39" s="14"/>
      <c r="D39" s="2" t="s">
        <v>8</v>
      </c>
      <c r="E39" s="35">
        <f t="shared" si="0"/>
        <v>0</v>
      </c>
      <c r="I39" s="34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</row>
    <row r="40" spans="1:37" ht="15.75" x14ac:dyDescent="0.25">
      <c r="A40" s="27"/>
      <c r="B40" s="28" t="s">
        <v>44</v>
      </c>
      <c r="C40" s="14"/>
      <c r="D40" s="2" t="s">
        <v>8</v>
      </c>
      <c r="E40" s="35">
        <f t="shared" si="0"/>
        <v>0</v>
      </c>
      <c r="I40" s="34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</row>
    <row r="41" spans="1:37" ht="15.75" x14ac:dyDescent="0.25">
      <c r="A41" s="27"/>
      <c r="B41" s="28" t="s">
        <v>45</v>
      </c>
      <c r="C41" s="14"/>
      <c r="D41" s="2" t="s">
        <v>8</v>
      </c>
      <c r="E41" s="35">
        <f t="shared" si="0"/>
        <v>0</v>
      </c>
      <c r="I41" s="34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</row>
    <row r="42" spans="1:37" ht="15.75" x14ac:dyDescent="0.25">
      <c r="A42" s="27"/>
      <c r="B42" s="28" t="s">
        <v>46</v>
      </c>
      <c r="C42" s="14"/>
      <c r="D42" s="2" t="s">
        <v>8</v>
      </c>
      <c r="E42" s="35">
        <f t="shared" si="0"/>
        <v>0</v>
      </c>
      <c r="I42" s="34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</row>
    <row r="43" spans="1:37" ht="15.75" x14ac:dyDescent="0.25">
      <c r="A43" s="27"/>
      <c r="B43" s="28" t="s">
        <v>47</v>
      </c>
      <c r="C43" s="14"/>
      <c r="D43" s="2" t="s">
        <v>8</v>
      </c>
      <c r="E43" s="35">
        <f t="shared" si="0"/>
        <v>0</v>
      </c>
      <c r="I43" s="34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</row>
    <row r="44" spans="1:37" ht="15.75" x14ac:dyDescent="0.25">
      <c r="A44" s="27"/>
      <c r="B44" s="28" t="s">
        <v>48</v>
      </c>
      <c r="C44" s="14"/>
      <c r="D44" s="2" t="s">
        <v>8</v>
      </c>
      <c r="E44" s="35">
        <f t="shared" si="0"/>
        <v>0</v>
      </c>
      <c r="I44" s="34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</row>
    <row r="45" spans="1:37" x14ac:dyDescent="0.2">
      <c r="A45" s="29"/>
      <c r="B45" s="30" t="s">
        <v>49</v>
      </c>
      <c r="C45" s="15"/>
      <c r="D45" s="3" t="s">
        <v>6</v>
      </c>
      <c r="E45" s="19" t="s">
        <v>6</v>
      </c>
      <c r="F45" s="19" t="s">
        <v>50</v>
      </c>
      <c r="G45" s="19" t="s">
        <v>7</v>
      </c>
      <c r="H45" s="34">
        <f>IF(D45="Onvoldoende", 0, IF(D45="Matig",1,2))</f>
        <v>0</v>
      </c>
      <c r="I45" s="19">
        <f>SUM(E37:E43,E44,H45)</f>
        <v>0</v>
      </c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</row>
    <row r="46" spans="1:37" x14ac:dyDescent="0.2">
      <c r="A46" s="31"/>
      <c r="B46" s="32"/>
      <c r="C46" s="9"/>
      <c r="D46" s="33"/>
      <c r="I46" s="34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</row>
    <row r="47" spans="1:37" ht="15.75" x14ac:dyDescent="0.25">
      <c r="A47" s="24" t="s">
        <v>51</v>
      </c>
      <c r="B47" s="25" t="s">
        <v>21</v>
      </c>
      <c r="C47" s="13">
        <f>IF(I55=9,5,IF(AND(I55&lt;9,I55&gt;6),4,IF(AND(I55&lt;7,I55&gt;4),3,IF(AND(I55&lt;5,I55&gt;2),2,IF(AND(I55&lt;3,I55&gt;0),1,0)))))</f>
        <v>0</v>
      </c>
      <c r="D47" s="1" t="s">
        <v>8</v>
      </c>
      <c r="E47" s="35">
        <f t="shared" ref="E47:E55" si="1">IF(D47="Nee", 0, 1)</f>
        <v>0</v>
      </c>
      <c r="I47" s="34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</row>
    <row r="48" spans="1:37" ht="15.75" x14ac:dyDescent="0.25">
      <c r="A48" s="27"/>
      <c r="B48" s="28" t="s">
        <v>22</v>
      </c>
      <c r="C48" s="14"/>
      <c r="D48" s="2" t="s">
        <v>8</v>
      </c>
      <c r="E48" s="35">
        <f t="shared" si="1"/>
        <v>0</v>
      </c>
      <c r="I48" s="34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</row>
    <row r="49" spans="1:37" ht="15.75" x14ac:dyDescent="0.25">
      <c r="A49" s="27"/>
      <c r="B49" s="28" t="s">
        <v>52</v>
      </c>
      <c r="C49" s="14"/>
      <c r="D49" s="2" t="s">
        <v>8</v>
      </c>
      <c r="E49" s="35">
        <f t="shared" si="1"/>
        <v>0</v>
      </c>
      <c r="I49" s="34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</row>
    <row r="50" spans="1:37" ht="15.75" x14ac:dyDescent="0.25">
      <c r="A50" s="27"/>
      <c r="B50" s="28" t="s">
        <v>53</v>
      </c>
      <c r="C50" s="14"/>
      <c r="D50" s="2" t="s">
        <v>8</v>
      </c>
      <c r="E50" s="35">
        <f t="shared" si="1"/>
        <v>0</v>
      </c>
      <c r="I50" s="34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</row>
    <row r="51" spans="1:37" ht="15.75" x14ac:dyDescent="0.25">
      <c r="A51" s="27"/>
      <c r="B51" s="28" t="s">
        <v>54</v>
      </c>
      <c r="C51" s="14"/>
      <c r="D51" s="2" t="s">
        <v>8</v>
      </c>
      <c r="E51" s="35">
        <f t="shared" si="1"/>
        <v>0</v>
      </c>
      <c r="I51" s="34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</row>
    <row r="52" spans="1:37" ht="15.75" x14ac:dyDescent="0.25">
      <c r="A52" s="27"/>
      <c r="B52" s="28" t="s">
        <v>55</v>
      </c>
      <c r="C52" s="14"/>
      <c r="D52" s="2" t="s">
        <v>8</v>
      </c>
      <c r="E52" s="35">
        <f t="shared" si="1"/>
        <v>0</v>
      </c>
      <c r="I52" s="34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</row>
    <row r="53" spans="1:37" ht="15.75" x14ac:dyDescent="0.25">
      <c r="A53" s="27"/>
      <c r="B53" s="28" t="s">
        <v>56</v>
      </c>
      <c r="C53" s="14"/>
      <c r="D53" s="2" t="s">
        <v>8</v>
      </c>
      <c r="E53" s="35">
        <f t="shared" si="1"/>
        <v>0</v>
      </c>
      <c r="I53" s="34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</row>
    <row r="54" spans="1:37" ht="15.75" x14ac:dyDescent="0.25">
      <c r="A54" s="27"/>
      <c r="B54" s="28" t="s">
        <v>57</v>
      </c>
      <c r="C54" s="14"/>
      <c r="D54" s="2" t="s">
        <v>8</v>
      </c>
      <c r="E54" s="35">
        <f t="shared" si="1"/>
        <v>0</v>
      </c>
      <c r="I54" s="34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</row>
    <row r="55" spans="1:37" ht="15.75" x14ac:dyDescent="0.25">
      <c r="A55" s="29"/>
      <c r="B55" s="30" t="s">
        <v>58</v>
      </c>
      <c r="C55" s="15"/>
      <c r="D55" s="3" t="s">
        <v>8</v>
      </c>
      <c r="E55" s="35">
        <f t="shared" si="1"/>
        <v>0</v>
      </c>
      <c r="I55" s="34">
        <f>SUM(E47:E55)</f>
        <v>0</v>
      </c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</row>
    <row r="56" spans="1:37" ht="15.75" x14ac:dyDescent="0.25">
      <c r="A56" s="31"/>
      <c r="B56" s="32"/>
      <c r="C56" s="9"/>
      <c r="D56" s="33"/>
      <c r="E56" s="38"/>
      <c r="I56" s="34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</row>
    <row r="57" spans="1:37" ht="15.75" x14ac:dyDescent="0.25">
      <c r="A57" s="24" t="s">
        <v>59</v>
      </c>
      <c r="B57" s="25" t="s">
        <v>21</v>
      </c>
      <c r="C57" s="13">
        <f>IF(I66=10,5,IF(AND(I66&lt;10,I66&gt;7),4,IF(AND(I66&lt;8,I66&gt;5),3,IF(AND(I66&lt;6,I66&gt;3),2,IF(AND(I66&lt;4,I66&gt;1),1,0)))))</f>
        <v>0</v>
      </c>
      <c r="D57" s="1" t="s">
        <v>8</v>
      </c>
      <c r="E57" s="35">
        <f t="shared" ref="E57:E66" si="2">IF(D57="Nee", 0, 1)</f>
        <v>0</v>
      </c>
      <c r="I57" s="34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</row>
    <row r="58" spans="1:37" ht="15.75" x14ac:dyDescent="0.25">
      <c r="A58" s="27"/>
      <c r="B58" s="28" t="s">
        <v>22</v>
      </c>
      <c r="C58" s="14"/>
      <c r="D58" s="2" t="s">
        <v>8</v>
      </c>
      <c r="E58" s="35">
        <f t="shared" si="2"/>
        <v>0</v>
      </c>
      <c r="I58" s="34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</row>
    <row r="59" spans="1:37" ht="15.75" x14ac:dyDescent="0.25">
      <c r="A59" s="27"/>
      <c r="B59" s="28" t="s">
        <v>60</v>
      </c>
      <c r="C59" s="14"/>
      <c r="D59" s="2" t="s">
        <v>8</v>
      </c>
      <c r="E59" s="35">
        <f t="shared" si="2"/>
        <v>0</v>
      </c>
      <c r="I59" s="34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</row>
    <row r="60" spans="1:37" ht="15.75" x14ac:dyDescent="0.25">
      <c r="A60" s="27"/>
      <c r="B60" s="28" t="s">
        <v>61</v>
      </c>
      <c r="C60" s="14"/>
      <c r="D60" s="2" t="s">
        <v>8</v>
      </c>
      <c r="E60" s="35">
        <f t="shared" si="2"/>
        <v>0</v>
      </c>
      <c r="I60" s="34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</row>
    <row r="61" spans="1:37" ht="15.75" x14ac:dyDescent="0.25">
      <c r="A61" s="27"/>
      <c r="B61" s="28" t="s">
        <v>62</v>
      </c>
      <c r="C61" s="14"/>
      <c r="D61" s="2" t="s">
        <v>8</v>
      </c>
      <c r="E61" s="35">
        <f t="shared" si="2"/>
        <v>0</v>
      </c>
      <c r="I61" s="34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</row>
    <row r="62" spans="1:37" ht="15.75" x14ac:dyDescent="0.25">
      <c r="A62" s="27"/>
      <c r="B62" s="28" t="s">
        <v>63</v>
      </c>
      <c r="C62" s="14"/>
      <c r="D62" s="2" t="s">
        <v>8</v>
      </c>
      <c r="E62" s="35">
        <f t="shared" si="2"/>
        <v>0</v>
      </c>
      <c r="I62" s="34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</row>
    <row r="63" spans="1:37" ht="15.75" x14ac:dyDescent="0.25">
      <c r="A63" s="27"/>
      <c r="B63" s="28" t="s">
        <v>64</v>
      </c>
      <c r="C63" s="14"/>
      <c r="D63" s="2" t="s">
        <v>8</v>
      </c>
      <c r="E63" s="35">
        <f t="shared" si="2"/>
        <v>0</v>
      </c>
      <c r="I63" s="34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</row>
    <row r="64" spans="1:37" ht="15.75" x14ac:dyDescent="0.25">
      <c r="A64" s="27"/>
      <c r="B64" s="28" t="s">
        <v>65</v>
      </c>
      <c r="C64" s="14"/>
      <c r="D64" s="2" t="s">
        <v>8</v>
      </c>
      <c r="E64" s="35">
        <f t="shared" si="2"/>
        <v>0</v>
      </c>
      <c r="I64" s="34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</row>
    <row r="65" spans="1:37" ht="15.75" x14ac:dyDescent="0.25">
      <c r="A65" s="27"/>
      <c r="B65" s="28" t="s">
        <v>66</v>
      </c>
      <c r="C65" s="14"/>
      <c r="D65" s="2" t="s">
        <v>8</v>
      </c>
      <c r="E65" s="35">
        <f t="shared" si="2"/>
        <v>0</v>
      </c>
      <c r="I65" s="34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</row>
    <row r="66" spans="1:37" ht="15.75" x14ac:dyDescent="0.25">
      <c r="A66" s="29"/>
      <c r="B66" s="30" t="s">
        <v>67</v>
      </c>
      <c r="C66" s="15"/>
      <c r="D66" s="3" t="s">
        <v>8</v>
      </c>
      <c r="E66" s="35">
        <f t="shared" si="2"/>
        <v>0</v>
      </c>
      <c r="I66" s="34">
        <f>SUM(E57:E66)</f>
        <v>0</v>
      </c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</row>
    <row r="67" spans="1:37" ht="15.75" x14ac:dyDescent="0.25">
      <c r="A67" s="31"/>
      <c r="B67" s="32"/>
      <c r="C67" s="9"/>
      <c r="D67" s="33"/>
      <c r="E67" s="38"/>
      <c r="I67" s="34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</row>
    <row r="68" spans="1:37" ht="15.75" x14ac:dyDescent="0.25">
      <c r="A68" s="24" t="s">
        <v>73</v>
      </c>
      <c r="B68" s="25" t="s">
        <v>21</v>
      </c>
      <c r="C68" s="13">
        <f>IF(I72=8,5,IF(I72=7,4,IF(I72=6,3,IF(I72=5,2,IF(I72=4,1,0)))))</f>
        <v>0</v>
      </c>
      <c r="D68" s="1" t="s">
        <v>8</v>
      </c>
      <c r="E68" s="35">
        <f>IF(D68="Nee", 0, 1)</f>
        <v>0</v>
      </c>
      <c r="I68" s="34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</row>
    <row r="69" spans="1:37" ht="15.75" x14ac:dyDescent="0.25">
      <c r="A69" s="27"/>
      <c r="B69" s="28" t="s">
        <v>22</v>
      </c>
      <c r="C69" s="14"/>
      <c r="D69" s="2" t="s">
        <v>8</v>
      </c>
      <c r="E69" s="35">
        <f>IF(D69="Nee", 0, 1)</f>
        <v>0</v>
      </c>
      <c r="I69" s="34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</row>
    <row r="70" spans="1:37" x14ac:dyDescent="0.2">
      <c r="A70" s="27"/>
      <c r="B70" s="28" t="s">
        <v>68</v>
      </c>
      <c r="C70" s="14"/>
      <c r="D70" s="2" t="s">
        <v>69</v>
      </c>
      <c r="E70" s="17" t="s">
        <v>69</v>
      </c>
      <c r="F70" s="19" t="s">
        <v>6</v>
      </c>
      <c r="G70" s="19" t="s">
        <v>50</v>
      </c>
      <c r="H70" s="19" t="s">
        <v>7</v>
      </c>
      <c r="I70" s="34" t="s">
        <v>70</v>
      </c>
      <c r="J70" s="19">
        <f>IF(D70="Niet gemaakt",0,IF(D70="Onvoldoende",1,IF(D70="Matig",2,IF(D70="Voldoende",3,4))))</f>
        <v>0</v>
      </c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</row>
    <row r="71" spans="1:37" ht="15.75" x14ac:dyDescent="0.25">
      <c r="A71" s="27"/>
      <c r="B71" s="28" t="s">
        <v>71</v>
      </c>
      <c r="C71" s="14"/>
      <c r="D71" s="2" t="s">
        <v>8</v>
      </c>
      <c r="E71" s="35">
        <f>IF(D71="Nee", 0, 1)</f>
        <v>0</v>
      </c>
      <c r="I71" s="34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</row>
    <row r="72" spans="1:37" ht="15.75" x14ac:dyDescent="0.25">
      <c r="A72" s="29"/>
      <c r="B72" s="30" t="s">
        <v>72</v>
      </c>
      <c r="C72" s="15"/>
      <c r="D72" s="3" t="s">
        <v>8</v>
      </c>
      <c r="E72" s="35">
        <f>IF(D72="Nee", 0, 1)</f>
        <v>0</v>
      </c>
      <c r="I72" s="34">
        <f>SUM(E68:E69,J70,E71:E72)</f>
        <v>0</v>
      </c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</row>
    <row r="73" spans="1:37" ht="15.75" x14ac:dyDescent="0.25">
      <c r="A73" s="31"/>
      <c r="B73" s="32"/>
      <c r="C73" s="9"/>
      <c r="D73" s="33"/>
      <c r="E73" s="38"/>
      <c r="I73" s="34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</row>
    <row r="74" spans="1:37" x14ac:dyDescent="0.2">
      <c r="A74" s="39"/>
      <c r="B74" s="40" t="s">
        <v>11</v>
      </c>
      <c r="C74" s="41">
        <f>SUM(C68,C57,C47,C37,C25,C13,C6)</f>
        <v>0</v>
      </c>
      <c r="D74" s="42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</row>
    <row r="75" spans="1:37" ht="15.75" x14ac:dyDescent="0.25">
      <c r="A75" s="43"/>
      <c r="B75" s="44" t="s">
        <v>12</v>
      </c>
      <c r="C75" s="45">
        <f>SUM(((9/I75)*C74)+1)</f>
        <v>1</v>
      </c>
      <c r="D75" s="46"/>
      <c r="I75" s="19">
        <v>32</v>
      </c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</row>
    <row r="76" spans="1:37" x14ac:dyDescent="0.2">
      <c r="A76" s="16"/>
      <c r="B76" s="17"/>
      <c r="C76" s="16"/>
      <c r="D76" s="18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</row>
    <row r="77" spans="1:37" x14ac:dyDescent="0.2">
      <c r="A77" s="16"/>
      <c r="B77" s="17"/>
      <c r="C77" s="16"/>
      <c r="D77" s="18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</row>
    <row r="78" spans="1:37" x14ac:dyDescent="0.2">
      <c r="A78" s="16"/>
      <c r="B78" s="17"/>
      <c r="C78" s="16"/>
      <c r="D78" s="18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</row>
    <row r="79" spans="1:37" x14ac:dyDescent="0.2">
      <c r="A79" s="16"/>
      <c r="B79" s="17"/>
      <c r="C79" s="16"/>
      <c r="D79" s="18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</row>
    <row r="80" spans="1:37" x14ac:dyDescent="0.2">
      <c r="A80" s="16"/>
      <c r="B80" s="17"/>
      <c r="C80" s="16"/>
      <c r="D80" s="18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</row>
    <row r="81" spans="1:37" x14ac:dyDescent="0.2">
      <c r="A81" s="16"/>
      <c r="B81" s="17"/>
      <c r="C81" s="16"/>
      <c r="D81" s="18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</row>
    <row r="82" spans="1:37" x14ac:dyDescent="0.2">
      <c r="A82" s="16"/>
      <c r="B82" s="17"/>
      <c r="C82" s="16"/>
      <c r="D82" s="18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</row>
    <row r="83" spans="1:37" x14ac:dyDescent="0.2">
      <c r="AE83" s="17"/>
      <c r="AF83" s="17"/>
      <c r="AG83" s="17"/>
      <c r="AH83" s="17"/>
      <c r="AI83" s="17"/>
      <c r="AJ83" s="17"/>
      <c r="AK83" s="17"/>
    </row>
  </sheetData>
  <sheetProtection algorithmName="SHA-512" hashValue="L4Pd88J6/+CMrou+a5wfSXDp+5i4T5aHKBVfRrH9XPMTPTR6/NKel1VV1oQWCSgoKqSNTR8fqxyN4pCEUq3wIA==" saltValue="kYwHyC3a+7WMQxuaVF9dUA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C40:C44 C6:C38 B6:B73 A6:A38 C50:C54 C46:C48 A40:A73" name="Bereik1"/>
  </protectedRanges>
  <mergeCells count="19">
    <mergeCell ref="A57:A66"/>
    <mergeCell ref="C57:C66"/>
    <mergeCell ref="A68:A72"/>
    <mergeCell ref="C68:C72"/>
    <mergeCell ref="C74:D74"/>
    <mergeCell ref="C75:D75"/>
    <mergeCell ref="A25:A35"/>
    <mergeCell ref="C25:C35"/>
    <mergeCell ref="A37:A45"/>
    <mergeCell ref="C37:C45"/>
    <mergeCell ref="A47:A55"/>
    <mergeCell ref="C47:C55"/>
    <mergeCell ref="A2:D2"/>
    <mergeCell ref="A4:B4"/>
    <mergeCell ref="A6:A11"/>
    <mergeCell ref="C6:C11"/>
    <mergeCell ref="I6:I11"/>
    <mergeCell ref="A13:A23"/>
    <mergeCell ref="C13:C23"/>
  </mergeCells>
  <dataValidations count="8">
    <dataValidation type="list" allowBlank="1" showInputMessage="1" showErrorMessage="1" sqref="D6:D11">
      <formula1>$G$6:$G$7</formula1>
    </dataValidation>
    <dataValidation type="list" allowBlank="1" showInputMessage="1" showErrorMessage="1" sqref="D13:D23 D25:D26 D29:D30 D32:D34 D37:D44 D47:D66 D68:D69 D71:D72">
      <formula1>$E$13:$F$13</formula1>
    </dataValidation>
    <dataValidation type="list" allowBlank="1" showInputMessage="1" showErrorMessage="1" sqref="D27">
      <formula1>$E$27:$H$27</formula1>
    </dataValidation>
    <dataValidation type="list" allowBlank="1" showInputMessage="1" showErrorMessage="1" sqref="D28">
      <formula1>$E$28:$H$28</formula1>
    </dataValidation>
    <dataValidation type="list" allowBlank="1" showInputMessage="1" showErrorMessage="1" sqref="D31">
      <formula1>$E$31:$L$31</formula1>
    </dataValidation>
    <dataValidation type="list" allowBlank="1" showInputMessage="1" showErrorMessage="1" sqref="D35">
      <formula1>$E$35:$J$35</formula1>
    </dataValidation>
    <dataValidation type="list" allowBlank="1" showInputMessage="1" showErrorMessage="1" sqref="D45">
      <formula1>$E$45:$G$45</formula1>
    </dataValidation>
    <dataValidation type="list" allowBlank="1" showInputMessage="1" showErrorMessage="1" sqref="D70">
      <formula1>$E$70:$I$70</formula1>
    </dataValidation>
  </dataValidation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3"/>
  <sheetViews>
    <sheetView workbookViewId="0">
      <selection sqref="A1:XFD1048576"/>
    </sheetView>
  </sheetViews>
  <sheetFormatPr defaultRowHeight="15" x14ac:dyDescent="0.2"/>
  <cols>
    <col min="1" max="1" width="9.140625" style="47"/>
    <col min="2" max="2" width="99.5703125" style="19" bestFit="1" customWidth="1"/>
    <col min="3" max="3" width="5.42578125" style="47" customWidth="1"/>
    <col min="4" max="4" width="15.5703125" style="48" bestFit="1" customWidth="1"/>
    <col min="5" max="5" width="9.140625" style="19" hidden="1" customWidth="1"/>
    <col min="6" max="6" width="10.5703125" style="19" hidden="1" customWidth="1"/>
    <col min="7" max="12" width="9.140625" style="19" hidden="1" customWidth="1"/>
    <col min="13" max="13" width="0" style="19" hidden="1" customWidth="1"/>
    <col min="14" max="16384" width="9.140625" style="19"/>
  </cols>
  <sheetData>
    <row r="1" spans="1:37" x14ac:dyDescent="0.2">
      <c r="A1" s="16"/>
      <c r="B1" s="17"/>
      <c r="C1" s="16"/>
      <c r="D1" s="18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</row>
    <row r="2" spans="1:37" ht="15.75" x14ac:dyDescent="0.2">
      <c r="A2" s="20" t="s">
        <v>74</v>
      </c>
      <c r="B2" s="20"/>
      <c r="C2" s="20"/>
      <c r="D2" s="20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</row>
    <row r="3" spans="1:37" ht="15.75" x14ac:dyDescent="0.2">
      <c r="A3" s="21"/>
      <c r="B3" s="21"/>
      <c r="C3" s="21"/>
      <c r="D3" s="21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</row>
    <row r="4" spans="1:37" ht="30" customHeight="1" x14ac:dyDescent="0.2">
      <c r="A4" s="11" t="s">
        <v>13</v>
      </c>
      <c r="B4" s="12"/>
      <c r="C4" s="16"/>
      <c r="D4" s="4" t="s">
        <v>14</v>
      </c>
      <c r="E4" s="22"/>
      <c r="F4" s="22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5" spans="1:37" x14ac:dyDescent="0.2">
      <c r="A5" s="16"/>
      <c r="B5" s="23"/>
      <c r="C5" s="16"/>
      <c r="D5" s="18"/>
      <c r="E5" s="17">
        <f>COUNTIF(D6:D11, "Voldoende")</f>
        <v>0</v>
      </c>
      <c r="F5" s="17">
        <f>COUNTIF(D6:D11, "Onvoldoende")</f>
        <v>6</v>
      </c>
      <c r="G5" s="17"/>
      <c r="H5" s="17"/>
      <c r="I5" s="17" t="s">
        <v>10</v>
      </c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</row>
    <row r="6" spans="1:37" x14ac:dyDescent="0.2">
      <c r="A6" s="24" t="s">
        <v>0</v>
      </c>
      <c r="B6" s="25" t="s">
        <v>1</v>
      </c>
      <c r="C6" s="13">
        <f>IF(E5&gt;5, 2, IF(AND(E5&gt;2,E5&lt;6), 1, 0))</f>
        <v>0</v>
      </c>
      <c r="D6" s="1" t="s">
        <v>6</v>
      </c>
      <c r="G6" s="19" t="s">
        <v>7</v>
      </c>
      <c r="I6" s="26">
        <v>2</v>
      </c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</row>
    <row r="7" spans="1:37" x14ac:dyDescent="0.2">
      <c r="A7" s="27"/>
      <c r="B7" s="28" t="s">
        <v>2</v>
      </c>
      <c r="C7" s="14"/>
      <c r="D7" s="2" t="s">
        <v>6</v>
      </c>
      <c r="G7" s="19" t="s">
        <v>6</v>
      </c>
      <c r="I7" s="26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</row>
    <row r="8" spans="1:37" x14ac:dyDescent="0.2">
      <c r="A8" s="27"/>
      <c r="B8" s="28" t="s">
        <v>19</v>
      </c>
      <c r="C8" s="14"/>
      <c r="D8" s="2" t="s">
        <v>6</v>
      </c>
      <c r="G8" s="19">
        <v>0</v>
      </c>
      <c r="I8" s="26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</row>
    <row r="9" spans="1:37" x14ac:dyDescent="0.2">
      <c r="A9" s="27"/>
      <c r="B9" s="28" t="s">
        <v>3</v>
      </c>
      <c r="C9" s="14"/>
      <c r="D9" s="2" t="s">
        <v>6</v>
      </c>
      <c r="G9" s="19">
        <v>1</v>
      </c>
      <c r="I9" s="26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</row>
    <row r="10" spans="1:37" x14ac:dyDescent="0.2">
      <c r="A10" s="27"/>
      <c r="B10" s="28" t="s">
        <v>5</v>
      </c>
      <c r="C10" s="14"/>
      <c r="D10" s="2" t="s">
        <v>6</v>
      </c>
      <c r="G10" s="19">
        <v>2</v>
      </c>
      <c r="I10" s="26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</row>
    <row r="11" spans="1:37" x14ac:dyDescent="0.2">
      <c r="A11" s="29"/>
      <c r="B11" s="30" t="s">
        <v>4</v>
      </c>
      <c r="C11" s="15"/>
      <c r="D11" s="3" t="s">
        <v>6</v>
      </c>
      <c r="G11" s="19">
        <v>3</v>
      </c>
      <c r="I11" s="26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</row>
    <row r="12" spans="1:37" x14ac:dyDescent="0.2">
      <c r="A12" s="31"/>
      <c r="B12" s="32"/>
      <c r="C12" s="9"/>
      <c r="D12" s="33"/>
      <c r="I12" s="34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</row>
    <row r="13" spans="1:37" x14ac:dyDescent="0.2">
      <c r="A13" s="24" t="s">
        <v>20</v>
      </c>
      <c r="B13" s="25" t="s">
        <v>21</v>
      </c>
      <c r="C13" s="13">
        <f>IF(E14=11, 5, IF(AND(E14&lt;11,E14&gt;8), 4, IF(AND(E14&lt;9, E14&gt;6), 3, IF(AND(E14&lt;7,E14&gt;4), 2, IF(AND(E14&lt;5, E14&gt;2), 1, 0)))))</f>
        <v>0</v>
      </c>
      <c r="D13" s="1" t="s">
        <v>8</v>
      </c>
      <c r="E13" s="19" t="s">
        <v>8</v>
      </c>
      <c r="F13" s="19" t="s">
        <v>9</v>
      </c>
      <c r="I13" s="34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</row>
    <row r="14" spans="1:37" x14ac:dyDescent="0.2">
      <c r="A14" s="27"/>
      <c r="B14" s="28" t="s">
        <v>22</v>
      </c>
      <c r="C14" s="14"/>
      <c r="D14" s="2" t="s">
        <v>8</v>
      </c>
      <c r="E14" s="17">
        <f>COUNTIF(D13:D23, "Ja")</f>
        <v>0</v>
      </c>
      <c r="I14" s="34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</row>
    <row r="15" spans="1:37" x14ac:dyDescent="0.2">
      <c r="A15" s="27"/>
      <c r="B15" s="28" t="s">
        <v>23</v>
      </c>
      <c r="C15" s="14"/>
      <c r="D15" s="2" t="s">
        <v>8</v>
      </c>
      <c r="I15" s="34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</row>
    <row r="16" spans="1:37" x14ac:dyDescent="0.2">
      <c r="A16" s="27"/>
      <c r="B16" s="28" t="s">
        <v>24</v>
      </c>
      <c r="C16" s="14"/>
      <c r="D16" s="2" t="s">
        <v>8</v>
      </c>
      <c r="I16" s="34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</row>
    <row r="17" spans="1:37" x14ac:dyDescent="0.2">
      <c r="A17" s="27"/>
      <c r="B17" s="28" t="s">
        <v>25</v>
      </c>
      <c r="C17" s="14"/>
      <c r="D17" s="2" t="s">
        <v>8</v>
      </c>
      <c r="I17" s="34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</row>
    <row r="18" spans="1:37" x14ac:dyDescent="0.2">
      <c r="A18" s="27"/>
      <c r="B18" s="28" t="s">
        <v>27</v>
      </c>
      <c r="C18" s="14"/>
      <c r="D18" s="2" t="s">
        <v>8</v>
      </c>
      <c r="I18" s="34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</row>
    <row r="19" spans="1:37" x14ac:dyDescent="0.2">
      <c r="A19" s="27"/>
      <c r="B19" s="28" t="s">
        <v>26</v>
      </c>
      <c r="C19" s="14"/>
      <c r="D19" s="2" t="s">
        <v>8</v>
      </c>
      <c r="I19" s="34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</row>
    <row r="20" spans="1:37" x14ac:dyDescent="0.2">
      <c r="A20" s="27"/>
      <c r="B20" s="28" t="s">
        <v>28</v>
      </c>
      <c r="C20" s="14"/>
      <c r="D20" s="2" t="s">
        <v>8</v>
      </c>
      <c r="I20" s="34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</row>
    <row r="21" spans="1:37" x14ac:dyDescent="0.2">
      <c r="A21" s="27"/>
      <c r="B21" s="28" t="s">
        <v>29</v>
      </c>
      <c r="C21" s="14"/>
      <c r="D21" s="2" t="s">
        <v>8</v>
      </c>
      <c r="I21" s="34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</row>
    <row r="22" spans="1:37" x14ac:dyDescent="0.2">
      <c r="A22" s="27"/>
      <c r="B22" s="28" t="s">
        <v>30</v>
      </c>
      <c r="C22" s="14"/>
      <c r="D22" s="2" t="s">
        <v>8</v>
      </c>
      <c r="I22" s="34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</row>
    <row r="23" spans="1:37" x14ac:dyDescent="0.2">
      <c r="A23" s="29"/>
      <c r="B23" s="30" t="s">
        <v>31</v>
      </c>
      <c r="C23" s="15"/>
      <c r="D23" s="3" t="s">
        <v>8</v>
      </c>
      <c r="I23" s="34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</row>
    <row r="24" spans="1:37" x14ac:dyDescent="0.2">
      <c r="A24" s="31"/>
      <c r="B24" s="32"/>
      <c r="C24" s="9"/>
      <c r="D24" s="33"/>
      <c r="I24" s="34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</row>
    <row r="25" spans="1:37" ht="15.75" x14ac:dyDescent="0.25">
      <c r="A25" s="24" t="s">
        <v>32</v>
      </c>
      <c r="B25" s="25" t="s">
        <v>21</v>
      </c>
      <c r="C25" s="13">
        <f>IF(M35=21,5,IF(AND(M35&lt;21,M35&gt;16),4,IF(AND(M35&lt;17,M35&gt;12),3,IF(AND(M35&lt;13,M35&gt;8),2,IF(AND(M35&lt;9,M35&gt;4),1,0)))))</f>
        <v>0</v>
      </c>
      <c r="D25" s="1" t="s">
        <v>8</v>
      </c>
      <c r="E25" s="35">
        <f>IF(D25="Nee", 0, 1)</f>
        <v>0</v>
      </c>
      <c r="I25" s="34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</row>
    <row r="26" spans="1:37" ht="15.75" x14ac:dyDescent="0.25">
      <c r="A26" s="27"/>
      <c r="B26" s="28" t="s">
        <v>22</v>
      </c>
      <c r="C26" s="14"/>
      <c r="D26" s="2" t="s">
        <v>8</v>
      </c>
      <c r="E26" s="35">
        <f>IF(D26="Nee", 0, 1)</f>
        <v>0</v>
      </c>
      <c r="I26" s="34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</row>
    <row r="27" spans="1:37" x14ac:dyDescent="0.2">
      <c r="A27" s="27"/>
      <c r="B27" s="28" t="s">
        <v>33</v>
      </c>
      <c r="C27" s="14"/>
      <c r="D27" s="2">
        <v>0</v>
      </c>
      <c r="E27" s="19">
        <v>0</v>
      </c>
      <c r="F27" s="19">
        <v>1</v>
      </c>
      <c r="G27" s="19">
        <v>2</v>
      </c>
      <c r="H27" s="19">
        <v>3</v>
      </c>
      <c r="I27" s="36">
        <f>SUM(D27:D28)</f>
        <v>0</v>
      </c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</row>
    <row r="28" spans="1:37" ht="15.75" x14ac:dyDescent="0.25">
      <c r="A28" s="27"/>
      <c r="B28" s="28" t="s">
        <v>34</v>
      </c>
      <c r="C28" s="14"/>
      <c r="D28" s="2">
        <v>0</v>
      </c>
      <c r="E28" s="19">
        <v>0</v>
      </c>
      <c r="F28" s="19">
        <v>1</v>
      </c>
      <c r="G28" s="19">
        <v>2</v>
      </c>
      <c r="H28" s="19">
        <v>3</v>
      </c>
      <c r="J28" s="37">
        <f>IF(I27=6, 3, IF(AND(I27&lt;6,I27&gt;3, 2), 2, IF(AND(I27&gt;1,I27&lt;4), 1, 0)))</f>
        <v>0</v>
      </c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</row>
    <row r="29" spans="1:37" ht="15.75" x14ac:dyDescent="0.25">
      <c r="A29" s="27"/>
      <c r="B29" s="28" t="s">
        <v>35</v>
      </c>
      <c r="C29" s="14"/>
      <c r="D29" s="2" t="s">
        <v>8</v>
      </c>
      <c r="E29" s="35">
        <f>IF(D29="Nee", 0, 1)</f>
        <v>0</v>
      </c>
      <c r="I29" s="34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</row>
    <row r="30" spans="1:37" ht="15.75" x14ac:dyDescent="0.25">
      <c r="A30" s="27"/>
      <c r="B30" s="28" t="s">
        <v>36</v>
      </c>
      <c r="C30" s="14"/>
      <c r="D30" s="2" t="s">
        <v>8</v>
      </c>
      <c r="E30" s="35">
        <f>IF(D30="Nee", 0, 1)</f>
        <v>0</v>
      </c>
      <c r="I30" s="34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</row>
    <row r="31" spans="1:37" ht="15.75" x14ac:dyDescent="0.25">
      <c r="A31" s="27"/>
      <c r="B31" s="28" t="s">
        <v>37</v>
      </c>
      <c r="C31" s="14"/>
      <c r="D31" s="2">
        <v>0</v>
      </c>
      <c r="E31" s="19">
        <v>0</v>
      </c>
      <c r="F31" s="19">
        <v>1</v>
      </c>
      <c r="G31" s="19">
        <v>2</v>
      </c>
      <c r="H31" s="19">
        <v>3</v>
      </c>
      <c r="I31" s="34">
        <v>4</v>
      </c>
      <c r="J31" s="19">
        <v>5</v>
      </c>
      <c r="K31" s="19">
        <v>6</v>
      </c>
      <c r="L31" s="19">
        <v>7</v>
      </c>
      <c r="M31" s="35">
        <f>IF(D31=7, 3, IF(AND(D31&lt;7,D31&gt;4),2,IF(AND(D31&lt;5,D31&gt;2),1,0)))</f>
        <v>0</v>
      </c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</row>
    <row r="32" spans="1:37" ht="15.75" x14ac:dyDescent="0.25">
      <c r="A32" s="27"/>
      <c r="B32" s="28" t="s">
        <v>38</v>
      </c>
      <c r="C32" s="14"/>
      <c r="D32" s="2" t="s">
        <v>8</v>
      </c>
      <c r="E32" s="35">
        <f>IF(D32="Nee", 0, 1)</f>
        <v>0</v>
      </c>
      <c r="I32" s="34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</row>
    <row r="33" spans="1:37" ht="15.75" x14ac:dyDescent="0.25">
      <c r="A33" s="27"/>
      <c r="B33" s="28" t="s">
        <v>39</v>
      </c>
      <c r="C33" s="14"/>
      <c r="D33" s="2" t="s">
        <v>8</v>
      </c>
      <c r="E33" s="35">
        <f>IF(D33="Nee", 0, 1)</f>
        <v>0</v>
      </c>
      <c r="I33" s="34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</row>
    <row r="34" spans="1:37" ht="15.75" x14ac:dyDescent="0.25">
      <c r="A34" s="27"/>
      <c r="B34" s="28" t="s">
        <v>40</v>
      </c>
      <c r="C34" s="14"/>
      <c r="D34" s="2" t="s">
        <v>8</v>
      </c>
      <c r="E34" s="35">
        <f>IF(D34="Nee", 0, 1)</f>
        <v>0</v>
      </c>
      <c r="I34" s="34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</row>
    <row r="35" spans="1:37" ht="15.75" x14ac:dyDescent="0.25">
      <c r="A35" s="29"/>
      <c r="B35" s="30" t="s">
        <v>41</v>
      </c>
      <c r="C35" s="15"/>
      <c r="D35" s="3">
        <v>0</v>
      </c>
      <c r="E35" s="19">
        <v>0</v>
      </c>
      <c r="F35" s="19">
        <v>1</v>
      </c>
      <c r="G35" s="19">
        <v>2</v>
      </c>
      <c r="H35" s="19">
        <v>3</v>
      </c>
      <c r="I35" s="34">
        <v>4</v>
      </c>
      <c r="J35" s="19">
        <v>5</v>
      </c>
      <c r="K35" s="35">
        <f>IF(D35=5,2,IF(AND(D35&lt;5,D35&gt;2),1,0))</f>
        <v>0</v>
      </c>
      <c r="M35" s="17">
        <f>SUM(E25+E26+I27+J28+E29+E30+M31+E32+E33+E34+K35)</f>
        <v>0</v>
      </c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</row>
    <row r="36" spans="1:37" x14ac:dyDescent="0.2">
      <c r="A36" s="31"/>
      <c r="B36" s="32"/>
      <c r="C36" s="9"/>
      <c r="D36" s="33"/>
      <c r="I36" s="34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</row>
    <row r="37" spans="1:37" ht="15.75" x14ac:dyDescent="0.25">
      <c r="A37" s="24" t="s">
        <v>42</v>
      </c>
      <c r="B37" s="25" t="s">
        <v>21</v>
      </c>
      <c r="C37" s="13">
        <f>IF(I45=10,5,IF(AND(I45&lt;10,I45&gt;7),4,IF(AND(I45&lt;8,I45&gt;5),3,IF(AND(I45&lt;6,I45&gt;3),2,IF(AND(I45&lt;4,I45&gt;1),1,0)))))</f>
        <v>0</v>
      </c>
      <c r="D37" s="1" t="s">
        <v>8</v>
      </c>
      <c r="E37" s="35">
        <f t="shared" ref="E37:E44" si="0">IF(D37="Nee", 0, 1)</f>
        <v>0</v>
      </c>
      <c r="I37" s="34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</row>
    <row r="38" spans="1:37" ht="15.75" x14ac:dyDescent="0.25">
      <c r="A38" s="27"/>
      <c r="B38" s="28" t="s">
        <v>22</v>
      </c>
      <c r="C38" s="14"/>
      <c r="D38" s="2" t="s">
        <v>8</v>
      </c>
      <c r="E38" s="35">
        <f t="shared" si="0"/>
        <v>0</v>
      </c>
      <c r="I38" s="34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</row>
    <row r="39" spans="1:37" ht="15.75" customHeight="1" x14ac:dyDescent="0.25">
      <c r="A39" s="27"/>
      <c r="B39" s="28" t="s">
        <v>43</v>
      </c>
      <c r="C39" s="14"/>
      <c r="D39" s="2" t="s">
        <v>8</v>
      </c>
      <c r="E39" s="35">
        <f t="shared" si="0"/>
        <v>0</v>
      </c>
      <c r="I39" s="34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</row>
    <row r="40" spans="1:37" ht="15.75" x14ac:dyDescent="0.25">
      <c r="A40" s="27"/>
      <c r="B40" s="28" t="s">
        <v>44</v>
      </c>
      <c r="C40" s="14"/>
      <c r="D40" s="2" t="s">
        <v>8</v>
      </c>
      <c r="E40" s="35">
        <f t="shared" si="0"/>
        <v>0</v>
      </c>
      <c r="I40" s="34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</row>
    <row r="41" spans="1:37" ht="15.75" x14ac:dyDescent="0.25">
      <c r="A41" s="27"/>
      <c r="B41" s="28" t="s">
        <v>45</v>
      </c>
      <c r="C41" s="14"/>
      <c r="D41" s="2" t="s">
        <v>8</v>
      </c>
      <c r="E41" s="35">
        <f t="shared" si="0"/>
        <v>0</v>
      </c>
      <c r="I41" s="34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</row>
    <row r="42" spans="1:37" ht="15.75" x14ac:dyDescent="0.25">
      <c r="A42" s="27"/>
      <c r="B42" s="28" t="s">
        <v>46</v>
      </c>
      <c r="C42" s="14"/>
      <c r="D42" s="2" t="s">
        <v>8</v>
      </c>
      <c r="E42" s="35">
        <f t="shared" si="0"/>
        <v>0</v>
      </c>
      <c r="I42" s="34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</row>
    <row r="43" spans="1:37" ht="15.75" x14ac:dyDescent="0.25">
      <c r="A43" s="27"/>
      <c r="B43" s="28" t="s">
        <v>47</v>
      </c>
      <c r="C43" s="14"/>
      <c r="D43" s="2" t="s">
        <v>8</v>
      </c>
      <c r="E43" s="35">
        <f t="shared" si="0"/>
        <v>0</v>
      </c>
      <c r="I43" s="34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</row>
    <row r="44" spans="1:37" ht="15.75" x14ac:dyDescent="0.25">
      <c r="A44" s="27"/>
      <c r="B44" s="28" t="s">
        <v>48</v>
      </c>
      <c r="C44" s="14"/>
      <c r="D44" s="2" t="s">
        <v>8</v>
      </c>
      <c r="E44" s="35">
        <f t="shared" si="0"/>
        <v>0</v>
      </c>
      <c r="I44" s="34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</row>
    <row r="45" spans="1:37" x14ac:dyDescent="0.2">
      <c r="A45" s="29"/>
      <c r="B45" s="30" t="s">
        <v>49</v>
      </c>
      <c r="C45" s="15"/>
      <c r="D45" s="3" t="s">
        <v>6</v>
      </c>
      <c r="E45" s="19" t="s">
        <v>6</v>
      </c>
      <c r="F45" s="19" t="s">
        <v>50</v>
      </c>
      <c r="G45" s="19" t="s">
        <v>7</v>
      </c>
      <c r="H45" s="34">
        <f>IF(D45="Onvoldoende", 0, IF(D45="Matig",1,2))</f>
        <v>0</v>
      </c>
      <c r="I45" s="19">
        <f>SUM(E37:E43,E44,H45)</f>
        <v>0</v>
      </c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</row>
    <row r="46" spans="1:37" x14ac:dyDescent="0.2">
      <c r="A46" s="31"/>
      <c r="B46" s="32"/>
      <c r="C46" s="9"/>
      <c r="D46" s="33"/>
      <c r="I46" s="34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</row>
    <row r="47" spans="1:37" ht="15.75" x14ac:dyDescent="0.25">
      <c r="A47" s="24" t="s">
        <v>51</v>
      </c>
      <c r="B47" s="25" t="s">
        <v>21</v>
      </c>
      <c r="C47" s="13">
        <f>IF(I55=9,5,IF(AND(I55&lt;9,I55&gt;6),4,IF(AND(I55&lt;7,I55&gt;4),3,IF(AND(I55&lt;5,I55&gt;2),2,IF(AND(I55&lt;3,I55&gt;0),1,0)))))</f>
        <v>0</v>
      </c>
      <c r="D47" s="1" t="s">
        <v>8</v>
      </c>
      <c r="E47" s="35">
        <f t="shared" ref="E47:E55" si="1">IF(D47="Nee", 0, 1)</f>
        <v>0</v>
      </c>
      <c r="I47" s="34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</row>
    <row r="48" spans="1:37" ht="15.75" x14ac:dyDescent="0.25">
      <c r="A48" s="27"/>
      <c r="B48" s="28" t="s">
        <v>22</v>
      </c>
      <c r="C48" s="14"/>
      <c r="D48" s="2" t="s">
        <v>8</v>
      </c>
      <c r="E48" s="35">
        <f t="shared" si="1"/>
        <v>0</v>
      </c>
      <c r="I48" s="34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</row>
    <row r="49" spans="1:37" ht="15.75" x14ac:dyDescent="0.25">
      <c r="A49" s="27"/>
      <c r="B49" s="28" t="s">
        <v>52</v>
      </c>
      <c r="C49" s="14"/>
      <c r="D49" s="2" t="s">
        <v>8</v>
      </c>
      <c r="E49" s="35">
        <f t="shared" si="1"/>
        <v>0</v>
      </c>
      <c r="I49" s="34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</row>
    <row r="50" spans="1:37" ht="15.75" x14ac:dyDescent="0.25">
      <c r="A50" s="27"/>
      <c r="B50" s="28" t="s">
        <v>53</v>
      </c>
      <c r="C50" s="14"/>
      <c r="D50" s="2" t="s">
        <v>8</v>
      </c>
      <c r="E50" s="35">
        <f t="shared" si="1"/>
        <v>0</v>
      </c>
      <c r="I50" s="34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</row>
    <row r="51" spans="1:37" ht="15.75" x14ac:dyDescent="0.25">
      <c r="A51" s="27"/>
      <c r="B51" s="28" t="s">
        <v>54</v>
      </c>
      <c r="C51" s="14"/>
      <c r="D51" s="2" t="s">
        <v>8</v>
      </c>
      <c r="E51" s="35">
        <f t="shared" si="1"/>
        <v>0</v>
      </c>
      <c r="I51" s="34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</row>
    <row r="52" spans="1:37" ht="15.75" x14ac:dyDescent="0.25">
      <c r="A52" s="27"/>
      <c r="B52" s="28" t="s">
        <v>55</v>
      </c>
      <c r="C52" s="14"/>
      <c r="D52" s="2" t="s">
        <v>8</v>
      </c>
      <c r="E52" s="35">
        <f t="shared" si="1"/>
        <v>0</v>
      </c>
      <c r="I52" s="34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</row>
    <row r="53" spans="1:37" ht="15.75" x14ac:dyDescent="0.25">
      <c r="A53" s="27"/>
      <c r="B53" s="28" t="s">
        <v>56</v>
      </c>
      <c r="C53" s="14"/>
      <c r="D53" s="2" t="s">
        <v>8</v>
      </c>
      <c r="E53" s="35">
        <f t="shared" si="1"/>
        <v>0</v>
      </c>
      <c r="I53" s="34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</row>
    <row r="54" spans="1:37" ht="15.75" x14ac:dyDescent="0.25">
      <c r="A54" s="27"/>
      <c r="B54" s="28" t="s">
        <v>57</v>
      </c>
      <c r="C54" s="14"/>
      <c r="D54" s="2" t="s">
        <v>8</v>
      </c>
      <c r="E54" s="35">
        <f t="shared" si="1"/>
        <v>0</v>
      </c>
      <c r="I54" s="34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</row>
    <row r="55" spans="1:37" ht="15.75" x14ac:dyDescent="0.25">
      <c r="A55" s="29"/>
      <c r="B55" s="30" t="s">
        <v>58</v>
      </c>
      <c r="C55" s="15"/>
      <c r="D55" s="3" t="s">
        <v>8</v>
      </c>
      <c r="E55" s="35">
        <f t="shared" si="1"/>
        <v>0</v>
      </c>
      <c r="I55" s="34">
        <f>SUM(E47:E55)</f>
        <v>0</v>
      </c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</row>
    <row r="56" spans="1:37" ht="15.75" x14ac:dyDescent="0.25">
      <c r="A56" s="31"/>
      <c r="B56" s="32"/>
      <c r="C56" s="9"/>
      <c r="D56" s="33"/>
      <c r="E56" s="38"/>
      <c r="I56" s="34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</row>
    <row r="57" spans="1:37" ht="15.75" x14ac:dyDescent="0.25">
      <c r="A57" s="24" t="s">
        <v>59</v>
      </c>
      <c r="B57" s="25" t="s">
        <v>21</v>
      </c>
      <c r="C57" s="13">
        <f>IF(I66=10,5,IF(AND(I66&lt;10,I66&gt;7),4,IF(AND(I66&lt;8,I66&gt;5),3,IF(AND(I66&lt;6,I66&gt;3),2,IF(AND(I66&lt;4,I66&gt;1),1,0)))))</f>
        <v>0</v>
      </c>
      <c r="D57" s="1" t="s">
        <v>8</v>
      </c>
      <c r="E57" s="35">
        <f t="shared" ref="E57:E66" si="2">IF(D57="Nee", 0, 1)</f>
        <v>0</v>
      </c>
      <c r="I57" s="34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</row>
    <row r="58" spans="1:37" ht="15.75" x14ac:dyDescent="0.25">
      <c r="A58" s="27"/>
      <c r="B58" s="28" t="s">
        <v>22</v>
      </c>
      <c r="C58" s="14"/>
      <c r="D58" s="2" t="s">
        <v>8</v>
      </c>
      <c r="E58" s="35">
        <f t="shared" si="2"/>
        <v>0</v>
      </c>
      <c r="I58" s="34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</row>
    <row r="59" spans="1:37" ht="15.75" x14ac:dyDescent="0.25">
      <c r="A59" s="27"/>
      <c r="B59" s="28" t="s">
        <v>60</v>
      </c>
      <c r="C59" s="14"/>
      <c r="D59" s="2" t="s">
        <v>8</v>
      </c>
      <c r="E59" s="35">
        <f t="shared" si="2"/>
        <v>0</v>
      </c>
      <c r="I59" s="34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</row>
    <row r="60" spans="1:37" ht="15.75" x14ac:dyDescent="0.25">
      <c r="A60" s="27"/>
      <c r="B60" s="28" t="s">
        <v>61</v>
      </c>
      <c r="C60" s="14"/>
      <c r="D60" s="2" t="s">
        <v>8</v>
      </c>
      <c r="E60" s="35">
        <f t="shared" si="2"/>
        <v>0</v>
      </c>
      <c r="I60" s="34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</row>
    <row r="61" spans="1:37" ht="15.75" x14ac:dyDescent="0.25">
      <c r="A61" s="27"/>
      <c r="B61" s="28" t="s">
        <v>62</v>
      </c>
      <c r="C61" s="14"/>
      <c r="D61" s="2" t="s">
        <v>8</v>
      </c>
      <c r="E61" s="35">
        <f t="shared" si="2"/>
        <v>0</v>
      </c>
      <c r="I61" s="34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</row>
    <row r="62" spans="1:37" ht="15.75" x14ac:dyDescent="0.25">
      <c r="A62" s="27"/>
      <c r="B62" s="28" t="s">
        <v>63</v>
      </c>
      <c r="C62" s="14"/>
      <c r="D62" s="2" t="s">
        <v>8</v>
      </c>
      <c r="E62" s="35">
        <f t="shared" si="2"/>
        <v>0</v>
      </c>
      <c r="I62" s="34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</row>
    <row r="63" spans="1:37" ht="15.75" x14ac:dyDescent="0.25">
      <c r="A63" s="27"/>
      <c r="B63" s="28" t="s">
        <v>64</v>
      </c>
      <c r="C63" s="14"/>
      <c r="D63" s="2" t="s">
        <v>8</v>
      </c>
      <c r="E63" s="35">
        <f t="shared" si="2"/>
        <v>0</v>
      </c>
      <c r="I63" s="34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</row>
    <row r="64" spans="1:37" ht="15.75" x14ac:dyDescent="0.25">
      <c r="A64" s="27"/>
      <c r="B64" s="28" t="s">
        <v>65</v>
      </c>
      <c r="C64" s="14"/>
      <c r="D64" s="2" t="s">
        <v>8</v>
      </c>
      <c r="E64" s="35">
        <f t="shared" si="2"/>
        <v>0</v>
      </c>
      <c r="I64" s="34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</row>
    <row r="65" spans="1:37" ht="15.75" x14ac:dyDescent="0.25">
      <c r="A65" s="27"/>
      <c r="B65" s="28" t="s">
        <v>66</v>
      </c>
      <c r="C65" s="14"/>
      <c r="D65" s="2" t="s">
        <v>8</v>
      </c>
      <c r="E65" s="35">
        <f t="shared" si="2"/>
        <v>0</v>
      </c>
      <c r="I65" s="34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</row>
    <row r="66" spans="1:37" ht="15.75" x14ac:dyDescent="0.25">
      <c r="A66" s="29"/>
      <c r="B66" s="30" t="s">
        <v>67</v>
      </c>
      <c r="C66" s="15"/>
      <c r="D66" s="3" t="s">
        <v>8</v>
      </c>
      <c r="E66" s="35">
        <f t="shared" si="2"/>
        <v>0</v>
      </c>
      <c r="I66" s="34">
        <f>SUM(E57:E66)</f>
        <v>0</v>
      </c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</row>
    <row r="67" spans="1:37" ht="15.75" x14ac:dyDescent="0.25">
      <c r="A67" s="31"/>
      <c r="B67" s="32"/>
      <c r="C67" s="9"/>
      <c r="D67" s="33"/>
      <c r="E67" s="38"/>
      <c r="I67" s="34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</row>
    <row r="68" spans="1:37" ht="15.75" x14ac:dyDescent="0.25">
      <c r="A68" s="24" t="s">
        <v>73</v>
      </c>
      <c r="B68" s="25" t="s">
        <v>21</v>
      </c>
      <c r="C68" s="13">
        <f>IF(I72=8,5,IF(I72=7,4,IF(I72=6,3,IF(I72=5,2,IF(I72=4,1,0)))))</f>
        <v>0</v>
      </c>
      <c r="D68" s="1" t="s">
        <v>8</v>
      </c>
      <c r="E68" s="35">
        <f>IF(D68="Nee", 0, 1)</f>
        <v>0</v>
      </c>
      <c r="I68" s="34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</row>
    <row r="69" spans="1:37" ht="15.75" x14ac:dyDescent="0.25">
      <c r="A69" s="27"/>
      <c r="B69" s="28" t="s">
        <v>22</v>
      </c>
      <c r="C69" s="14"/>
      <c r="D69" s="2" t="s">
        <v>8</v>
      </c>
      <c r="E69" s="35">
        <f>IF(D69="Nee", 0, 1)</f>
        <v>0</v>
      </c>
      <c r="I69" s="34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</row>
    <row r="70" spans="1:37" x14ac:dyDescent="0.2">
      <c r="A70" s="27"/>
      <c r="B70" s="28" t="s">
        <v>68</v>
      </c>
      <c r="C70" s="14"/>
      <c r="D70" s="2" t="s">
        <v>69</v>
      </c>
      <c r="E70" s="17" t="s">
        <v>69</v>
      </c>
      <c r="F70" s="19" t="s">
        <v>6</v>
      </c>
      <c r="G70" s="19" t="s">
        <v>50</v>
      </c>
      <c r="H70" s="19" t="s">
        <v>7</v>
      </c>
      <c r="I70" s="34" t="s">
        <v>70</v>
      </c>
      <c r="J70" s="19">
        <f>IF(D70="Niet gemaakt",0,IF(D70="Onvoldoende",1,IF(D70="Matig",2,IF(D70="Voldoende",3,4))))</f>
        <v>0</v>
      </c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</row>
    <row r="71" spans="1:37" ht="15.75" x14ac:dyDescent="0.25">
      <c r="A71" s="27"/>
      <c r="B71" s="28" t="s">
        <v>71</v>
      </c>
      <c r="C71" s="14"/>
      <c r="D71" s="2" t="s">
        <v>8</v>
      </c>
      <c r="E71" s="35">
        <f>IF(D71="Nee", 0, 1)</f>
        <v>0</v>
      </c>
      <c r="I71" s="34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</row>
    <row r="72" spans="1:37" ht="15.75" x14ac:dyDescent="0.25">
      <c r="A72" s="29"/>
      <c r="B72" s="30" t="s">
        <v>72</v>
      </c>
      <c r="C72" s="15"/>
      <c r="D72" s="3" t="s">
        <v>8</v>
      </c>
      <c r="E72" s="35">
        <f>IF(D72="Nee", 0, 1)</f>
        <v>0</v>
      </c>
      <c r="I72" s="34">
        <f>SUM(E68:E69,J70,E71:E72)</f>
        <v>0</v>
      </c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</row>
    <row r="73" spans="1:37" ht="15.75" x14ac:dyDescent="0.25">
      <c r="A73" s="31"/>
      <c r="B73" s="32"/>
      <c r="C73" s="9"/>
      <c r="D73" s="33"/>
      <c r="E73" s="38"/>
      <c r="I73" s="34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</row>
    <row r="74" spans="1:37" x14ac:dyDescent="0.2">
      <c r="A74" s="39"/>
      <c r="B74" s="40" t="s">
        <v>11</v>
      </c>
      <c r="C74" s="41">
        <f>SUM(C68,C57,C47,C37,C25,C13,C6)</f>
        <v>0</v>
      </c>
      <c r="D74" s="42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</row>
    <row r="75" spans="1:37" ht="15.75" x14ac:dyDescent="0.25">
      <c r="A75" s="43"/>
      <c r="B75" s="44" t="s">
        <v>12</v>
      </c>
      <c r="C75" s="45">
        <f>SUM(((9/I75)*C74)+1)</f>
        <v>1</v>
      </c>
      <c r="D75" s="46"/>
      <c r="I75" s="19">
        <v>32</v>
      </c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</row>
    <row r="76" spans="1:37" x14ac:dyDescent="0.2">
      <c r="A76" s="16"/>
      <c r="B76" s="17"/>
      <c r="C76" s="16"/>
      <c r="D76" s="18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</row>
    <row r="77" spans="1:37" x14ac:dyDescent="0.2">
      <c r="A77" s="16"/>
      <c r="B77" s="17"/>
      <c r="C77" s="16"/>
      <c r="D77" s="18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</row>
    <row r="78" spans="1:37" x14ac:dyDescent="0.2">
      <c r="A78" s="16"/>
      <c r="B78" s="17"/>
      <c r="C78" s="16"/>
      <c r="D78" s="18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</row>
    <row r="79" spans="1:37" x14ac:dyDescent="0.2">
      <c r="A79" s="16"/>
      <c r="B79" s="17"/>
      <c r="C79" s="16"/>
      <c r="D79" s="18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</row>
    <row r="80" spans="1:37" x14ac:dyDescent="0.2">
      <c r="A80" s="16"/>
      <c r="B80" s="17"/>
      <c r="C80" s="16"/>
      <c r="D80" s="18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</row>
    <row r="81" spans="1:37" x14ac:dyDescent="0.2">
      <c r="A81" s="16"/>
      <c r="B81" s="17"/>
      <c r="C81" s="16"/>
      <c r="D81" s="18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</row>
    <row r="82" spans="1:37" x14ac:dyDescent="0.2">
      <c r="A82" s="16"/>
      <c r="B82" s="17"/>
      <c r="C82" s="16"/>
      <c r="D82" s="18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</row>
    <row r="83" spans="1:37" x14ac:dyDescent="0.2">
      <c r="AE83" s="17"/>
      <c r="AF83" s="17"/>
      <c r="AG83" s="17"/>
      <c r="AH83" s="17"/>
      <c r="AI83" s="17"/>
      <c r="AJ83" s="17"/>
      <c r="AK83" s="17"/>
    </row>
  </sheetData>
  <sheetProtection algorithmName="SHA-512" hashValue="RSCnSTa+bPAYDogDtqJEou0GWIO6TBkfwfJglC0wAnO1UR1DOYKM2Fa5z1uDiBVnjtJJMskH7o2gonrjej5EcQ==" saltValue="LyH0/C0pCYmgtd0lXaGzmA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C40:C44 C6:C38 B6:B73 A6:A38 C50:C54 C46:C48 A40:A73" name="Bereik1"/>
  </protectedRanges>
  <mergeCells count="19">
    <mergeCell ref="A57:A66"/>
    <mergeCell ref="C57:C66"/>
    <mergeCell ref="A68:A72"/>
    <mergeCell ref="C68:C72"/>
    <mergeCell ref="C74:D74"/>
    <mergeCell ref="C75:D75"/>
    <mergeCell ref="A25:A35"/>
    <mergeCell ref="C25:C35"/>
    <mergeCell ref="A37:A45"/>
    <mergeCell ref="C37:C45"/>
    <mergeCell ref="A47:A55"/>
    <mergeCell ref="C47:C55"/>
    <mergeCell ref="A2:D2"/>
    <mergeCell ref="A4:B4"/>
    <mergeCell ref="A6:A11"/>
    <mergeCell ref="C6:C11"/>
    <mergeCell ref="I6:I11"/>
    <mergeCell ref="A13:A23"/>
    <mergeCell ref="C13:C23"/>
  </mergeCells>
  <dataValidations count="8">
    <dataValidation type="list" allowBlank="1" showInputMessage="1" showErrorMessage="1" sqref="D6:D11">
      <formula1>$G$6:$G$7</formula1>
    </dataValidation>
    <dataValidation type="list" allowBlank="1" showInputMessage="1" showErrorMessage="1" sqref="D13:D23 D25:D26 D29:D30 D32:D34 D37:D44 D47:D66 D68:D69 D71:D72">
      <formula1>$E$13:$F$13</formula1>
    </dataValidation>
    <dataValidation type="list" allowBlank="1" showInputMessage="1" showErrorMessage="1" sqref="D27">
      <formula1>$E$27:$H$27</formula1>
    </dataValidation>
    <dataValidation type="list" allowBlank="1" showInputMessage="1" showErrorMessage="1" sqref="D28">
      <formula1>$E$28:$H$28</formula1>
    </dataValidation>
    <dataValidation type="list" allowBlank="1" showInputMessage="1" showErrorMessage="1" sqref="D31">
      <formula1>$E$31:$L$31</formula1>
    </dataValidation>
    <dataValidation type="list" allowBlank="1" showInputMessage="1" showErrorMessage="1" sqref="D35">
      <formula1>$E$35:$J$35</formula1>
    </dataValidation>
    <dataValidation type="list" allowBlank="1" showInputMessage="1" showErrorMessage="1" sqref="D45">
      <formula1>$E$45:$G$45</formula1>
    </dataValidation>
    <dataValidation type="list" allowBlank="1" showInputMessage="1" showErrorMessage="1" sqref="D70">
      <formula1>$E$70:$I$70</formula1>
    </dataValidation>
  </dataValidation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3"/>
  <sheetViews>
    <sheetView workbookViewId="0">
      <selection sqref="A1:XFD1048576"/>
    </sheetView>
  </sheetViews>
  <sheetFormatPr defaultRowHeight="15" x14ac:dyDescent="0.2"/>
  <cols>
    <col min="1" max="1" width="9.140625" style="47"/>
    <col min="2" max="2" width="99.5703125" style="19" bestFit="1" customWidth="1"/>
    <col min="3" max="3" width="5.42578125" style="47" customWidth="1"/>
    <col min="4" max="4" width="15.5703125" style="48" bestFit="1" customWidth="1"/>
    <col min="5" max="5" width="9.140625" style="19" hidden="1" customWidth="1"/>
    <col min="6" max="6" width="10.5703125" style="19" hidden="1" customWidth="1"/>
    <col min="7" max="12" width="9.140625" style="19" hidden="1" customWidth="1"/>
    <col min="13" max="13" width="0" style="19" hidden="1" customWidth="1"/>
    <col min="14" max="16384" width="9.140625" style="19"/>
  </cols>
  <sheetData>
    <row r="1" spans="1:37" x14ac:dyDescent="0.2">
      <c r="A1" s="16"/>
      <c r="B1" s="17"/>
      <c r="C1" s="16"/>
      <c r="D1" s="18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</row>
    <row r="2" spans="1:37" ht="15.75" x14ac:dyDescent="0.2">
      <c r="A2" s="20" t="s">
        <v>74</v>
      </c>
      <c r="B2" s="20"/>
      <c r="C2" s="20"/>
      <c r="D2" s="20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</row>
    <row r="3" spans="1:37" ht="15.75" x14ac:dyDescent="0.2">
      <c r="A3" s="21"/>
      <c r="B3" s="21"/>
      <c r="C3" s="21"/>
      <c r="D3" s="21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</row>
    <row r="4" spans="1:37" ht="30" customHeight="1" x14ac:dyDescent="0.2">
      <c r="A4" s="11" t="s">
        <v>13</v>
      </c>
      <c r="B4" s="12"/>
      <c r="C4" s="16"/>
      <c r="D4" s="4" t="s">
        <v>14</v>
      </c>
      <c r="E4" s="22"/>
      <c r="F4" s="22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5" spans="1:37" x14ac:dyDescent="0.2">
      <c r="A5" s="16"/>
      <c r="B5" s="23"/>
      <c r="C5" s="16"/>
      <c r="D5" s="18"/>
      <c r="E5" s="17">
        <f>COUNTIF(D6:D11, "Voldoende")</f>
        <v>0</v>
      </c>
      <c r="F5" s="17">
        <f>COUNTIF(D6:D11, "Onvoldoende")</f>
        <v>6</v>
      </c>
      <c r="G5" s="17"/>
      <c r="H5" s="17"/>
      <c r="I5" s="17" t="s">
        <v>10</v>
      </c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</row>
    <row r="6" spans="1:37" x14ac:dyDescent="0.2">
      <c r="A6" s="24" t="s">
        <v>0</v>
      </c>
      <c r="B6" s="25" t="s">
        <v>1</v>
      </c>
      <c r="C6" s="13">
        <f>IF(E5&gt;5, 2, IF(AND(E5&gt;2,E5&lt;6), 1, 0))</f>
        <v>0</v>
      </c>
      <c r="D6" s="1" t="s">
        <v>6</v>
      </c>
      <c r="G6" s="19" t="s">
        <v>7</v>
      </c>
      <c r="I6" s="26">
        <v>2</v>
      </c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</row>
    <row r="7" spans="1:37" x14ac:dyDescent="0.2">
      <c r="A7" s="27"/>
      <c r="B7" s="28" t="s">
        <v>2</v>
      </c>
      <c r="C7" s="14"/>
      <c r="D7" s="2" t="s">
        <v>6</v>
      </c>
      <c r="G7" s="19" t="s">
        <v>6</v>
      </c>
      <c r="I7" s="26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</row>
    <row r="8" spans="1:37" x14ac:dyDescent="0.2">
      <c r="A8" s="27"/>
      <c r="B8" s="28" t="s">
        <v>19</v>
      </c>
      <c r="C8" s="14"/>
      <c r="D8" s="2" t="s">
        <v>6</v>
      </c>
      <c r="G8" s="19">
        <v>0</v>
      </c>
      <c r="I8" s="26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</row>
    <row r="9" spans="1:37" x14ac:dyDescent="0.2">
      <c r="A9" s="27"/>
      <c r="B9" s="28" t="s">
        <v>3</v>
      </c>
      <c r="C9" s="14"/>
      <c r="D9" s="2" t="s">
        <v>6</v>
      </c>
      <c r="G9" s="19">
        <v>1</v>
      </c>
      <c r="I9" s="26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</row>
    <row r="10" spans="1:37" x14ac:dyDescent="0.2">
      <c r="A10" s="27"/>
      <c r="B10" s="28" t="s">
        <v>5</v>
      </c>
      <c r="C10" s="14"/>
      <c r="D10" s="2" t="s">
        <v>6</v>
      </c>
      <c r="G10" s="19">
        <v>2</v>
      </c>
      <c r="I10" s="26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</row>
    <row r="11" spans="1:37" x14ac:dyDescent="0.2">
      <c r="A11" s="29"/>
      <c r="B11" s="30" t="s">
        <v>4</v>
      </c>
      <c r="C11" s="15"/>
      <c r="D11" s="3" t="s">
        <v>6</v>
      </c>
      <c r="G11" s="19">
        <v>3</v>
      </c>
      <c r="I11" s="26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</row>
    <row r="12" spans="1:37" x14ac:dyDescent="0.2">
      <c r="A12" s="31"/>
      <c r="B12" s="32"/>
      <c r="C12" s="9"/>
      <c r="D12" s="33"/>
      <c r="I12" s="34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</row>
    <row r="13" spans="1:37" x14ac:dyDescent="0.2">
      <c r="A13" s="24" t="s">
        <v>20</v>
      </c>
      <c r="B13" s="25" t="s">
        <v>21</v>
      </c>
      <c r="C13" s="13">
        <f>IF(E14=11, 5, IF(AND(E14&lt;11,E14&gt;8), 4, IF(AND(E14&lt;9, E14&gt;6), 3, IF(AND(E14&lt;7,E14&gt;4), 2, IF(AND(E14&lt;5, E14&gt;2), 1, 0)))))</f>
        <v>0</v>
      </c>
      <c r="D13" s="1" t="s">
        <v>8</v>
      </c>
      <c r="E13" s="19" t="s">
        <v>8</v>
      </c>
      <c r="F13" s="19" t="s">
        <v>9</v>
      </c>
      <c r="I13" s="34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</row>
    <row r="14" spans="1:37" x14ac:dyDescent="0.2">
      <c r="A14" s="27"/>
      <c r="B14" s="28" t="s">
        <v>22</v>
      </c>
      <c r="C14" s="14"/>
      <c r="D14" s="2" t="s">
        <v>8</v>
      </c>
      <c r="E14" s="17">
        <f>COUNTIF(D13:D23, "Ja")</f>
        <v>0</v>
      </c>
      <c r="I14" s="34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</row>
    <row r="15" spans="1:37" x14ac:dyDescent="0.2">
      <c r="A15" s="27"/>
      <c r="B15" s="28" t="s">
        <v>23</v>
      </c>
      <c r="C15" s="14"/>
      <c r="D15" s="2" t="s">
        <v>8</v>
      </c>
      <c r="I15" s="34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</row>
    <row r="16" spans="1:37" x14ac:dyDescent="0.2">
      <c r="A16" s="27"/>
      <c r="B16" s="28" t="s">
        <v>24</v>
      </c>
      <c r="C16" s="14"/>
      <c r="D16" s="2" t="s">
        <v>8</v>
      </c>
      <c r="I16" s="34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</row>
    <row r="17" spans="1:37" x14ac:dyDescent="0.2">
      <c r="A17" s="27"/>
      <c r="B17" s="28" t="s">
        <v>25</v>
      </c>
      <c r="C17" s="14"/>
      <c r="D17" s="2" t="s">
        <v>8</v>
      </c>
      <c r="I17" s="34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</row>
    <row r="18" spans="1:37" x14ac:dyDescent="0.2">
      <c r="A18" s="27"/>
      <c r="B18" s="28" t="s">
        <v>27</v>
      </c>
      <c r="C18" s="14"/>
      <c r="D18" s="2" t="s">
        <v>8</v>
      </c>
      <c r="I18" s="34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</row>
    <row r="19" spans="1:37" x14ac:dyDescent="0.2">
      <c r="A19" s="27"/>
      <c r="B19" s="28" t="s">
        <v>26</v>
      </c>
      <c r="C19" s="14"/>
      <c r="D19" s="2" t="s">
        <v>8</v>
      </c>
      <c r="I19" s="34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</row>
    <row r="20" spans="1:37" x14ac:dyDescent="0.2">
      <c r="A20" s="27"/>
      <c r="B20" s="28" t="s">
        <v>28</v>
      </c>
      <c r="C20" s="14"/>
      <c r="D20" s="2" t="s">
        <v>8</v>
      </c>
      <c r="I20" s="34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</row>
    <row r="21" spans="1:37" x14ac:dyDescent="0.2">
      <c r="A21" s="27"/>
      <c r="B21" s="28" t="s">
        <v>29</v>
      </c>
      <c r="C21" s="14"/>
      <c r="D21" s="2" t="s">
        <v>8</v>
      </c>
      <c r="I21" s="34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</row>
    <row r="22" spans="1:37" x14ac:dyDescent="0.2">
      <c r="A22" s="27"/>
      <c r="B22" s="28" t="s">
        <v>30</v>
      </c>
      <c r="C22" s="14"/>
      <c r="D22" s="2" t="s">
        <v>8</v>
      </c>
      <c r="I22" s="34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</row>
    <row r="23" spans="1:37" x14ac:dyDescent="0.2">
      <c r="A23" s="29"/>
      <c r="B23" s="30" t="s">
        <v>31</v>
      </c>
      <c r="C23" s="15"/>
      <c r="D23" s="3" t="s">
        <v>8</v>
      </c>
      <c r="I23" s="34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</row>
    <row r="24" spans="1:37" x14ac:dyDescent="0.2">
      <c r="A24" s="31"/>
      <c r="B24" s="32"/>
      <c r="C24" s="9"/>
      <c r="D24" s="33"/>
      <c r="I24" s="34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</row>
    <row r="25" spans="1:37" ht="15.75" x14ac:dyDescent="0.25">
      <c r="A25" s="24" t="s">
        <v>32</v>
      </c>
      <c r="B25" s="25" t="s">
        <v>21</v>
      </c>
      <c r="C25" s="13">
        <f>IF(M35=21,5,IF(AND(M35&lt;21,M35&gt;16),4,IF(AND(M35&lt;17,M35&gt;12),3,IF(AND(M35&lt;13,M35&gt;8),2,IF(AND(M35&lt;9,M35&gt;4),1,0)))))</f>
        <v>0</v>
      </c>
      <c r="D25" s="1" t="s">
        <v>8</v>
      </c>
      <c r="E25" s="35">
        <f>IF(D25="Nee", 0, 1)</f>
        <v>0</v>
      </c>
      <c r="I25" s="34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</row>
    <row r="26" spans="1:37" ht="15.75" x14ac:dyDescent="0.25">
      <c r="A26" s="27"/>
      <c r="B26" s="28" t="s">
        <v>22</v>
      </c>
      <c r="C26" s="14"/>
      <c r="D26" s="2" t="s">
        <v>8</v>
      </c>
      <c r="E26" s="35">
        <f>IF(D26="Nee", 0, 1)</f>
        <v>0</v>
      </c>
      <c r="I26" s="34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</row>
    <row r="27" spans="1:37" x14ac:dyDescent="0.2">
      <c r="A27" s="27"/>
      <c r="B27" s="28" t="s">
        <v>33</v>
      </c>
      <c r="C27" s="14"/>
      <c r="D27" s="2">
        <v>0</v>
      </c>
      <c r="E27" s="19">
        <v>0</v>
      </c>
      <c r="F27" s="19">
        <v>1</v>
      </c>
      <c r="G27" s="19">
        <v>2</v>
      </c>
      <c r="H27" s="19">
        <v>3</v>
      </c>
      <c r="I27" s="36">
        <f>SUM(D27:D28)</f>
        <v>0</v>
      </c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</row>
    <row r="28" spans="1:37" ht="15.75" x14ac:dyDescent="0.25">
      <c r="A28" s="27"/>
      <c r="B28" s="28" t="s">
        <v>34</v>
      </c>
      <c r="C28" s="14"/>
      <c r="D28" s="2">
        <v>0</v>
      </c>
      <c r="E28" s="19">
        <v>0</v>
      </c>
      <c r="F28" s="19">
        <v>1</v>
      </c>
      <c r="G28" s="19">
        <v>2</v>
      </c>
      <c r="H28" s="19">
        <v>3</v>
      </c>
      <c r="J28" s="37">
        <f>IF(I27=6, 3, IF(AND(I27&lt;6,I27&gt;3, 2), 2, IF(AND(I27&gt;1,I27&lt;4), 1, 0)))</f>
        <v>0</v>
      </c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</row>
    <row r="29" spans="1:37" ht="15.75" x14ac:dyDescent="0.25">
      <c r="A29" s="27"/>
      <c r="B29" s="28" t="s">
        <v>35</v>
      </c>
      <c r="C29" s="14"/>
      <c r="D29" s="2" t="s">
        <v>8</v>
      </c>
      <c r="E29" s="35">
        <f>IF(D29="Nee", 0, 1)</f>
        <v>0</v>
      </c>
      <c r="I29" s="34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</row>
    <row r="30" spans="1:37" ht="15.75" x14ac:dyDescent="0.25">
      <c r="A30" s="27"/>
      <c r="B30" s="28" t="s">
        <v>36</v>
      </c>
      <c r="C30" s="14"/>
      <c r="D30" s="2" t="s">
        <v>8</v>
      </c>
      <c r="E30" s="35">
        <f>IF(D30="Nee", 0, 1)</f>
        <v>0</v>
      </c>
      <c r="I30" s="34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</row>
    <row r="31" spans="1:37" ht="15.75" x14ac:dyDescent="0.25">
      <c r="A31" s="27"/>
      <c r="B31" s="28" t="s">
        <v>37</v>
      </c>
      <c r="C31" s="14"/>
      <c r="D31" s="2">
        <v>0</v>
      </c>
      <c r="E31" s="19">
        <v>0</v>
      </c>
      <c r="F31" s="19">
        <v>1</v>
      </c>
      <c r="G31" s="19">
        <v>2</v>
      </c>
      <c r="H31" s="19">
        <v>3</v>
      </c>
      <c r="I31" s="34">
        <v>4</v>
      </c>
      <c r="J31" s="19">
        <v>5</v>
      </c>
      <c r="K31" s="19">
        <v>6</v>
      </c>
      <c r="L31" s="19">
        <v>7</v>
      </c>
      <c r="M31" s="35">
        <f>IF(D31=7, 3, IF(AND(D31&lt;7,D31&gt;4),2,IF(AND(D31&lt;5,D31&gt;2),1,0)))</f>
        <v>0</v>
      </c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</row>
    <row r="32" spans="1:37" ht="15.75" x14ac:dyDescent="0.25">
      <c r="A32" s="27"/>
      <c r="B32" s="28" t="s">
        <v>38</v>
      </c>
      <c r="C32" s="14"/>
      <c r="D32" s="2" t="s">
        <v>8</v>
      </c>
      <c r="E32" s="35">
        <f>IF(D32="Nee", 0, 1)</f>
        <v>0</v>
      </c>
      <c r="I32" s="34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</row>
    <row r="33" spans="1:37" ht="15.75" x14ac:dyDescent="0.25">
      <c r="A33" s="27"/>
      <c r="B33" s="28" t="s">
        <v>39</v>
      </c>
      <c r="C33" s="14"/>
      <c r="D33" s="2" t="s">
        <v>8</v>
      </c>
      <c r="E33" s="35">
        <f>IF(D33="Nee", 0, 1)</f>
        <v>0</v>
      </c>
      <c r="I33" s="34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</row>
    <row r="34" spans="1:37" ht="15.75" x14ac:dyDescent="0.25">
      <c r="A34" s="27"/>
      <c r="B34" s="28" t="s">
        <v>40</v>
      </c>
      <c r="C34" s="14"/>
      <c r="D34" s="2" t="s">
        <v>8</v>
      </c>
      <c r="E34" s="35">
        <f>IF(D34="Nee", 0, 1)</f>
        <v>0</v>
      </c>
      <c r="I34" s="34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</row>
    <row r="35" spans="1:37" ht="15.75" x14ac:dyDescent="0.25">
      <c r="A35" s="29"/>
      <c r="B35" s="30" t="s">
        <v>41</v>
      </c>
      <c r="C35" s="15"/>
      <c r="D35" s="3">
        <v>0</v>
      </c>
      <c r="E35" s="19">
        <v>0</v>
      </c>
      <c r="F35" s="19">
        <v>1</v>
      </c>
      <c r="G35" s="19">
        <v>2</v>
      </c>
      <c r="H35" s="19">
        <v>3</v>
      </c>
      <c r="I35" s="34">
        <v>4</v>
      </c>
      <c r="J35" s="19">
        <v>5</v>
      </c>
      <c r="K35" s="35">
        <f>IF(D35=5,2,IF(AND(D35&lt;5,D35&gt;2),1,0))</f>
        <v>0</v>
      </c>
      <c r="M35" s="17">
        <f>SUM(E25+E26+I27+J28+E29+E30+M31+E32+E33+E34+K35)</f>
        <v>0</v>
      </c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</row>
    <row r="36" spans="1:37" x14ac:dyDescent="0.2">
      <c r="A36" s="31"/>
      <c r="B36" s="32"/>
      <c r="C36" s="9"/>
      <c r="D36" s="33"/>
      <c r="I36" s="34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</row>
    <row r="37" spans="1:37" ht="15.75" x14ac:dyDescent="0.25">
      <c r="A37" s="24" t="s">
        <v>42</v>
      </c>
      <c r="B37" s="25" t="s">
        <v>21</v>
      </c>
      <c r="C37" s="13">
        <f>IF(I45=10,5,IF(AND(I45&lt;10,I45&gt;7),4,IF(AND(I45&lt;8,I45&gt;5),3,IF(AND(I45&lt;6,I45&gt;3),2,IF(AND(I45&lt;4,I45&gt;1),1,0)))))</f>
        <v>0</v>
      </c>
      <c r="D37" s="1" t="s">
        <v>8</v>
      </c>
      <c r="E37" s="35">
        <f t="shared" ref="E37:E44" si="0">IF(D37="Nee", 0, 1)</f>
        <v>0</v>
      </c>
      <c r="I37" s="34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</row>
    <row r="38" spans="1:37" ht="15.75" x14ac:dyDescent="0.25">
      <c r="A38" s="27"/>
      <c r="B38" s="28" t="s">
        <v>22</v>
      </c>
      <c r="C38" s="14"/>
      <c r="D38" s="2" t="s">
        <v>8</v>
      </c>
      <c r="E38" s="35">
        <f t="shared" si="0"/>
        <v>0</v>
      </c>
      <c r="I38" s="34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</row>
    <row r="39" spans="1:37" ht="15.75" customHeight="1" x14ac:dyDescent="0.25">
      <c r="A39" s="27"/>
      <c r="B39" s="28" t="s">
        <v>43</v>
      </c>
      <c r="C39" s="14"/>
      <c r="D39" s="2" t="s">
        <v>8</v>
      </c>
      <c r="E39" s="35">
        <f t="shared" si="0"/>
        <v>0</v>
      </c>
      <c r="I39" s="34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</row>
    <row r="40" spans="1:37" ht="15.75" x14ac:dyDescent="0.25">
      <c r="A40" s="27"/>
      <c r="B40" s="28" t="s">
        <v>44</v>
      </c>
      <c r="C40" s="14"/>
      <c r="D40" s="2" t="s">
        <v>8</v>
      </c>
      <c r="E40" s="35">
        <f t="shared" si="0"/>
        <v>0</v>
      </c>
      <c r="I40" s="34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</row>
    <row r="41" spans="1:37" ht="15.75" x14ac:dyDescent="0.25">
      <c r="A41" s="27"/>
      <c r="B41" s="28" t="s">
        <v>45</v>
      </c>
      <c r="C41" s="14"/>
      <c r="D41" s="2" t="s">
        <v>8</v>
      </c>
      <c r="E41" s="35">
        <f t="shared" si="0"/>
        <v>0</v>
      </c>
      <c r="I41" s="34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</row>
    <row r="42" spans="1:37" ht="15.75" x14ac:dyDescent="0.25">
      <c r="A42" s="27"/>
      <c r="B42" s="28" t="s">
        <v>46</v>
      </c>
      <c r="C42" s="14"/>
      <c r="D42" s="2" t="s">
        <v>8</v>
      </c>
      <c r="E42" s="35">
        <f t="shared" si="0"/>
        <v>0</v>
      </c>
      <c r="I42" s="34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</row>
    <row r="43" spans="1:37" ht="15.75" x14ac:dyDescent="0.25">
      <c r="A43" s="27"/>
      <c r="B43" s="28" t="s">
        <v>47</v>
      </c>
      <c r="C43" s="14"/>
      <c r="D43" s="2" t="s">
        <v>8</v>
      </c>
      <c r="E43" s="35">
        <f t="shared" si="0"/>
        <v>0</v>
      </c>
      <c r="I43" s="34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</row>
    <row r="44" spans="1:37" ht="15.75" x14ac:dyDescent="0.25">
      <c r="A44" s="27"/>
      <c r="B44" s="28" t="s">
        <v>48</v>
      </c>
      <c r="C44" s="14"/>
      <c r="D44" s="2" t="s">
        <v>8</v>
      </c>
      <c r="E44" s="35">
        <f t="shared" si="0"/>
        <v>0</v>
      </c>
      <c r="I44" s="34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</row>
    <row r="45" spans="1:37" x14ac:dyDescent="0.2">
      <c r="A45" s="29"/>
      <c r="B45" s="30" t="s">
        <v>49</v>
      </c>
      <c r="C45" s="15"/>
      <c r="D45" s="3" t="s">
        <v>6</v>
      </c>
      <c r="E45" s="19" t="s">
        <v>6</v>
      </c>
      <c r="F45" s="19" t="s">
        <v>50</v>
      </c>
      <c r="G45" s="19" t="s">
        <v>7</v>
      </c>
      <c r="H45" s="34">
        <f>IF(D45="Onvoldoende", 0, IF(D45="Matig",1,2))</f>
        <v>0</v>
      </c>
      <c r="I45" s="19">
        <f>SUM(E37:E43,E44,H45)</f>
        <v>0</v>
      </c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</row>
    <row r="46" spans="1:37" x14ac:dyDescent="0.2">
      <c r="A46" s="31"/>
      <c r="B46" s="32"/>
      <c r="C46" s="9"/>
      <c r="D46" s="33"/>
      <c r="I46" s="34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</row>
    <row r="47" spans="1:37" ht="15.75" x14ac:dyDescent="0.25">
      <c r="A47" s="24" t="s">
        <v>51</v>
      </c>
      <c r="B47" s="25" t="s">
        <v>21</v>
      </c>
      <c r="C47" s="13">
        <f>IF(I55=9,5,IF(AND(I55&lt;9,I55&gt;6),4,IF(AND(I55&lt;7,I55&gt;4),3,IF(AND(I55&lt;5,I55&gt;2),2,IF(AND(I55&lt;3,I55&gt;0),1,0)))))</f>
        <v>0</v>
      </c>
      <c r="D47" s="1" t="s">
        <v>8</v>
      </c>
      <c r="E47" s="35">
        <f t="shared" ref="E47:E55" si="1">IF(D47="Nee", 0, 1)</f>
        <v>0</v>
      </c>
      <c r="I47" s="34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</row>
    <row r="48" spans="1:37" ht="15.75" x14ac:dyDescent="0.25">
      <c r="A48" s="27"/>
      <c r="B48" s="28" t="s">
        <v>22</v>
      </c>
      <c r="C48" s="14"/>
      <c r="D48" s="2" t="s">
        <v>8</v>
      </c>
      <c r="E48" s="35">
        <f t="shared" si="1"/>
        <v>0</v>
      </c>
      <c r="I48" s="34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</row>
    <row r="49" spans="1:37" ht="15.75" x14ac:dyDescent="0.25">
      <c r="A49" s="27"/>
      <c r="B49" s="28" t="s">
        <v>52</v>
      </c>
      <c r="C49" s="14"/>
      <c r="D49" s="2" t="s">
        <v>8</v>
      </c>
      <c r="E49" s="35">
        <f t="shared" si="1"/>
        <v>0</v>
      </c>
      <c r="I49" s="34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</row>
    <row r="50" spans="1:37" ht="15.75" x14ac:dyDescent="0.25">
      <c r="A50" s="27"/>
      <c r="B50" s="28" t="s">
        <v>53</v>
      </c>
      <c r="C50" s="14"/>
      <c r="D50" s="2" t="s">
        <v>8</v>
      </c>
      <c r="E50" s="35">
        <f t="shared" si="1"/>
        <v>0</v>
      </c>
      <c r="I50" s="34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</row>
    <row r="51" spans="1:37" ht="15.75" x14ac:dyDescent="0.25">
      <c r="A51" s="27"/>
      <c r="B51" s="28" t="s">
        <v>54</v>
      </c>
      <c r="C51" s="14"/>
      <c r="D51" s="2" t="s">
        <v>8</v>
      </c>
      <c r="E51" s="35">
        <f t="shared" si="1"/>
        <v>0</v>
      </c>
      <c r="I51" s="34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</row>
    <row r="52" spans="1:37" ht="15.75" x14ac:dyDescent="0.25">
      <c r="A52" s="27"/>
      <c r="B52" s="28" t="s">
        <v>55</v>
      </c>
      <c r="C52" s="14"/>
      <c r="D52" s="2" t="s">
        <v>8</v>
      </c>
      <c r="E52" s="35">
        <f t="shared" si="1"/>
        <v>0</v>
      </c>
      <c r="I52" s="34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</row>
    <row r="53" spans="1:37" ht="15.75" x14ac:dyDescent="0.25">
      <c r="A53" s="27"/>
      <c r="B53" s="28" t="s">
        <v>56</v>
      </c>
      <c r="C53" s="14"/>
      <c r="D53" s="2" t="s">
        <v>8</v>
      </c>
      <c r="E53" s="35">
        <f t="shared" si="1"/>
        <v>0</v>
      </c>
      <c r="I53" s="34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</row>
    <row r="54" spans="1:37" ht="15.75" x14ac:dyDescent="0.25">
      <c r="A54" s="27"/>
      <c r="B54" s="28" t="s">
        <v>57</v>
      </c>
      <c r="C54" s="14"/>
      <c r="D54" s="2" t="s">
        <v>8</v>
      </c>
      <c r="E54" s="35">
        <f t="shared" si="1"/>
        <v>0</v>
      </c>
      <c r="I54" s="34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</row>
    <row r="55" spans="1:37" ht="15.75" x14ac:dyDescent="0.25">
      <c r="A55" s="29"/>
      <c r="B55" s="30" t="s">
        <v>58</v>
      </c>
      <c r="C55" s="15"/>
      <c r="D55" s="3" t="s">
        <v>8</v>
      </c>
      <c r="E55" s="35">
        <f t="shared" si="1"/>
        <v>0</v>
      </c>
      <c r="I55" s="34">
        <f>SUM(E47:E55)</f>
        <v>0</v>
      </c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</row>
    <row r="56" spans="1:37" ht="15.75" x14ac:dyDescent="0.25">
      <c r="A56" s="31"/>
      <c r="B56" s="32"/>
      <c r="C56" s="9"/>
      <c r="D56" s="33"/>
      <c r="E56" s="38"/>
      <c r="I56" s="34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</row>
    <row r="57" spans="1:37" ht="15.75" x14ac:dyDescent="0.25">
      <c r="A57" s="24" t="s">
        <v>59</v>
      </c>
      <c r="B57" s="25" t="s">
        <v>21</v>
      </c>
      <c r="C57" s="13">
        <f>IF(I66=10,5,IF(AND(I66&lt;10,I66&gt;7),4,IF(AND(I66&lt;8,I66&gt;5),3,IF(AND(I66&lt;6,I66&gt;3),2,IF(AND(I66&lt;4,I66&gt;1),1,0)))))</f>
        <v>0</v>
      </c>
      <c r="D57" s="1" t="s">
        <v>8</v>
      </c>
      <c r="E57" s="35">
        <f t="shared" ref="E57:E66" si="2">IF(D57="Nee", 0, 1)</f>
        <v>0</v>
      </c>
      <c r="I57" s="34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</row>
    <row r="58" spans="1:37" ht="15.75" x14ac:dyDescent="0.25">
      <c r="A58" s="27"/>
      <c r="B58" s="28" t="s">
        <v>22</v>
      </c>
      <c r="C58" s="14"/>
      <c r="D58" s="2" t="s">
        <v>8</v>
      </c>
      <c r="E58" s="35">
        <f t="shared" si="2"/>
        <v>0</v>
      </c>
      <c r="I58" s="34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</row>
    <row r="59" spans="1:37" ht="15.75" x14ac:dyDescent="0.25">
      <c r="A59" s="27"/>
      <c r="B59" s="28" t="s">
        <v>60</v>
      </c>
      <c r="C59" s="14"/>
      <c r="D59" s="2" t="s">
        <v>8</v>
      </c>
      <c r="E59" s="35">
        <f t="shared" si="2"/>
        <v>0</v>
      </c>
      <c r="I59" s="34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</row>
    <row r="60" spans="1:37" ht="15.75" x14ac:dyDescent="0.25">
      <c r="A60" s="27"/>
      <c r="B60" s="28" t="s">
        <v>61</v>
      </c>
      <c r="C60" s="14"/>
      <c r="D60" s="2" t="s">
        <v>8</v>
      </c>
      <c r="E60" s="35">
        <f t="shared" si="2"/>
        <v>0</v>
      </c>
      <c r="I60" s="34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</row>
    <row r="61" spans="1:37" ht="15.75" x14ac:dyDescent="0.25">
      <c r="A61" s="27"/>
      <c r="B61" s="28" t="s">
        <v>62</v>
      </c>
      <c r="C61" s="14"/>
      <c r="D61" s="2" t="s">
        <v>8</v>
      </c>
      <c r="E61" s="35">
        <f t="shared" si="2"/>
        <v>0</v>
      </c>
      <c r="I61" s="34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</row>
    <row r="62" spans="1:37" ht="15.75" x14ac:dyDescent="0.25">
      <c r="A62" s="27"/>
      <c r="B62" s="28" t="s">
        <v>63</v>
      </c>
      <c r="C62" s="14"/>
      <c r="D62" s="2" t="s">
        <v>8</v>
      </c>
      <c r="E62" s="35">
        <f t="shared" si="2"/>
        <v>0</v>
      </c>
      <c r="I62" s="34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</row>
    <row r="63" spans="1:37" ht="15.75" x14ac:dyDescent="0.25">
      <c r="A63" s="27"/>
      <c r="B63" s="28" t="s">
        <v>64</v>
      </c>
      <c r="C63" s="14"/>
      <c r="D63" s="2" t="s">
        <v>8</v>
      </c>
      <c r="E63" s="35">
        <f t="shared" si="2"/>
        <v>0</v>
      </c>
      <c r="I63" s="34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</row>
    <row r="64" spans="1:37" ht="15.75" x14ac:dyDescent="0.25">
      <c r="A64" s="27"/>
      <c r="B64" s="28" t="s">
        <v>65</v>
      </c>
      <c r="C64" s="14"/>
      <c r="D64" s="2" t="s">
        <v>8</v>
      </c>
      <c r="E64" s="35">
        <f t="shared" si="2"/>
        <v>0</v>
      </c>
      <c r="I64" s="34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</row>
    <row r="65" spans="1:37" ht="15.75" x14ac:dyDescent="0.25">
      <c r="A65" s="27"/>
      <c r="B65" s="28" t="s">
        <v>66</v>
      </c>
      <c r="C65" s="14"/>
      <c r="D65" s="2" t="s">
        <v>8</v>
      </c>
      <c r="E65" s="35">
        <f t="shared" si="2"/>
        <v>0</v>
      </c>
      <c r="I65" s="34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</row>
    <row r="66" spans="1:37" ht="15.75" x14ac:dyDescent="0.25">
      <c r="A66" s="29"/>
      <c r="B66" s="30" t="s">
        <v>67</v>
      </c>
      <c r="C66" s="15"/>
      <c r="D66" s="3" t="s">
        <v>8</v>
      </c>
      <c r="E66" s="35">
        <f t="shared" si="2"/>
        <v>0</v>
      </c>
      <c r="I66" s="34">
        <f>SUM(E57:E66)</f>
        <v>0</v>
      </c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</row>
    <row r="67" spans="1:37" ht="15.75" x14ac:dyDescent="0.25">
      <c r="A67" s="31"/>
      <c r="B67" s="32"/>
      <c r="C67" s="9"/>
      <c r="D67" s="33"/>
      <c r="E67" s="38"/>
      <c r="I67" s="34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</row>
    <row r="68" spans="1:37" ht="15.75" x14ac:dyDescent="0.25">
      <c r="A68" s="24" t="s">
        <v>73</v>
      </c>
      <c r="B68" s="25" t="s">
        <v>21</v>
      </c>
      <c r="C68" s="13">
        <f>IF(I72=8,5,IF(I72=7,4,IF(I72=6,3,IF(I72=5,2,IF(I72=4,1,0)))))</f>
        <v>0</v>
      </c>
      <c r="D68" s="1" t="s">
        <v>8</v>
      </c>
      <c r="E68" s="35">
        <f>IF(D68="Nee", 0, 1)</f>
        <v>0</v>
      </c>
      <c r="I68" s="34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</row>
    <row r="69" spans="1:37" ht="15.75" x14ac:dyDescent="0.25">
      <c r="A69" s="27"/>
      <c r="B69" s="28" t="s">
        <v>22</v>
      </c>
      <c r="C69" s="14"/>
      <c r="D69" s="2" t="s">
        <v>8</v>
      </c>
      <c r="E69" s="35">
        <f>IF(D69="Nee", 0, 1)</f>
        <v>0</v>
      </c>
      <c r="I69" s="34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</row>
    <row r="70" spans="1:37" x14ac:dyDescent="0.2">
      <c r="A70" s="27"/>
      <c r="B70" s="28" t="s">
        <v>68</v>
      </c>
      <c r="C70" s="14"/>
      <c r="D70" s="2" t="s">
        <v>69</v>
      </c>
      <c r="E70" s="17" t="s">
        <v>69</v>
      </c>
      <c r="F70" s="19" t="s">
        <v>6</v>
      </c>
      <c r="G70" s="19" t="s">
        <v>50</v>
      </c>
      <c r="H70" s="19" t="s">
        <v>7</v>
      </c>
      <c r="I70" s="34" t="s">
        <v>70</v>
      </c>
      <c r="J70" s="19">
        <f>IF(D70="Niet gemaakt",0,IF(D70="Onvoldoende",1,IF(D70="Matig",2,IF(D70="Voldoende",3,4))))</f>
        <v>0</v>
      </c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</row>
    <row r="71" spans="1:37" ht="15.75" x14ac:dyDescent="0.25">
      <c r="A71" s="27"/>
      <c r="B71" s="28" t="s">
        <v>71</v>
      </c>
      <c r="C71" s="14"/>
      <c r="D71" s="2" t="s">
        <v>8</v>
      </c>
      <c r="E71" s="35">
        <f>IF(D71="Nee", 0, 1)</f>
        <v>0</v>
      </c>
      <c r="I71" s="34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</row>
    <row r="72" spans="1:37" ht="15.75" x14ac:dyDescent="0.25">
      <c r="A72" s="29"/>
      <c r="B72" s="30" t="s">
        <v>72</v>
      </c>
      <c r="C72" s="15"/>
      <c r="D72" s="3" t="s">
        <v>8</v>
      </c>
      <c r="E72" s="35">
        <f>IF(D72="Nee", 0, 1)</f>
        <v>0</v>
      </c>
      <c r="I72" s="34">
        <f>SUM(E68:E69,J70,E71:E72)</f>
        <v>0</v>
      </c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</row>
    <row r="73" spans="1:37" ht="15.75" x14ac:dyDescent="0.25">
      <c r="A73" s="31"/>
      <c r="B73" s="32"/>
      <c r="C73" s="9"/>
      <c r="D73" s="33"/>
      <c r="E73" s="38"/>
      <c r="I73" s="34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</row>
    <row r="74" spans="1:37" x14ac:dyDescent="0.2">
      <c r="A74" s="39"/>
      <c r="B74" s="40" t="s">
        <v>11</v>
      </c>
      <c r="C74" s="41">
        <f>SUM(C68,C57,C47,C37,C25,C13,C6)</f>
        <v>0</v>
      </c>
      <c r="D74" s="42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</row>
    <row r="75" spans="1:37" ht="15.75" x14ac:dyDescent="0.25">
      <c r="A75" s="43"/>
      <c r="B75" s="44" t="s">
        <v>12</v>
      </c>
      <c r="C75" s="45">
        <f>SUM(((9/I75)*C74)+1)</f>
        <v>1</v>
      </c>
      <c r="D75" s="46"/>
      <c r="I75" s="19">
        <v>32</v>
      </c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</row>
    <row r="76" spans="1:37" x14ac:dyDescent="0.2">
      <c r="A76" s="16"/>
      <c r="B76" s="17"/>
      <c r="C76" s="16"/>
      <c r="D76" s="18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</row>
    <row r="77" spans="1:37" x14ac:dyDescent="0.2">
      <c r="A77" s="16"/>
      <c r="B77" s="17"/>
      <c r="C77" s="16"/>
      <c r="D77" s="18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</row>
    <row r="78" spans="1:37" x14ac:dyDescent="0.2">
      <c r="A78" s="16"/>
      <c r="B78" s="17"/>
      <c r="C78" s="16"/>
      <c r="D78" s="18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</row>
    <row r="79" spans="1:37" x14ac:dyDescent="0.2">
      <c r="A79" s="16"/>
      <c r="B79" s="17"/>
      <c r="C79" s="16"/>
      <c r="D79" s="18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</row>
    <row r="80" spans="1:37" x14ac:dyDescent="0.2">
      <c r="A80" s="16"/>
      <c r="B80" s="17"/>
      <c r="C80" s="16"/>
      <c r="D80" s="18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</row>
    <row r="81" spans="1:37" x14ac:dyDescent="0.2">
      <c r="A81" s="16"/>
      <c r="B81" s="17"/>
      <c r="C81" s="16"/>
      <c r="D81" s="18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</row>
    <row r="82" spans="1:37" x14ac:dyDescent="0.2">
      <c r="A82" s="16"/>
      <c r="B82" s="17"/>
      <c r="C82" s="16"/>
      <c r="D82" s="18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</row>
    <row r="83" spans="1:37" x14ac:dyDescent="0.2">
      <c r="AE83" s="17"/>
      <c r="AF83" s="17"/>
      <c r="AG83" s="17"/>
      <c r="AH83" s="17"/>
      <c r="AI83" s="17"/>
      <c r="AJ83" s="17"/>
      <c r="AK83" s="17"/>
    </row>
  </sheetData>
  <sheetProtection algorithmName="SHA-512" hashValue="kMLYcdDfthrULtWdIqmw77mNPW38ifIfdfJulI7uTlboYb5VEXkGjKmtxzzlv7iCr2uUUVa1CqMCMwDuC54MWw==" saltValue="kqcaBASsUEZWeGqkntSNkw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C40:C44 C6:C38 B6:B73 A6:A38 C50:C54 C46:C48 A40:A73" name="Bereik1"/>
  </protectedRanges>
  <mergeCells count="19">
    <mergeCell ref="A57:A66"/>
    <mergeCell ref="C57:C66"/>
    <mergeCell ref="A68:A72"/>
    <mergeCell ref="C68:C72"/>
    <mergeCell ref="C74:D74"/>
    <mergeCell ref="C75:D75"/>
    <mergeCell ref="A25:A35"/>
    <mergeCell ref="C25:C35"/>
    <mergeCell ref="A37:A45"/>
    <mergeCell ref="C37:C45"/>
    <mergeCell ref="A47:A55"/>
    <mergeCell ref="C47:C55"/>
    <mergeCell ref="A2:D2"/>
    <mergeCell ref="A4:B4"/>
    <mergeCell ref="A6:A11"/>
    <mergeCell ref="C6:C11"/>
    <mergeCell ref="I6:I11"/>
    <mergeCell ref="A13:A23"/>
    <mergeCell ref="C13:C23"/>
  </mergeCells>
  <dataValidations count="8">
    <dataValidation type="list" allowBlank="1" showInputMessage="1" showErrorMessage="1" sqref="D6:D11">
      <formula1>$G$6:$G$7</formula1>
    </dataValidation>
    <dataValidation type="list" allowBlank="1" showInputMessage="1" showErrorMessage="1" sqref="D13:D23 D25:D26 D29:D30 D32:D34 D37:D44 D47:D66 D68:D69 D71:D72">
      <formula1>$E$13:$F$13</formula1>
    </dataValidation>
    <dataValidation type="list" allowBlank="1" showInputMessage="1" showErrorMessage="1" sqref="D27">
      <formula1>$E$27:$H$27</formula1>
    </dataValidation>
    <dataValidation type="list" allowBlank="1" showInputMessage="1" showErrorMessage="1" sqref="D28">
      <formula1>$E$28:$H$28</formula1>
    </dataValidation>
    <dataValidation type="list" allowBlank="1" showInputMessage="1" showErrorMessage="1" sqref="D31">
      <formula1>$E$31:$L$31</formula1>
    </dataValidation>
    <dataValidation type="list" allowBlank="1" showInputMessage="1" showErrorMessage="1" sqref="D35">
      <formula1>$E$35:$J$35</formula1>
    </dataValidation>
    <dataValidation type="list" allowBlank="1" showInputMessage="1" showErrorMessage="1" sqref="D45">
      <formula1>$E$45:$G$45</formula1>
    </dataValidation>
    <dataValidation type="list" allowBlank="1" showInputMessage="1" showErrorMessage="1" sqref="D70">
      <formula1>$E$70:$I$70</formula1>
    </dataValidation>
  </dataValidation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3"/>
  <sheetViews>
    <sheetView workbookViewId="0">
      <selection sqref="A1:XFD1048576"/>
    </sheetView>
  </sheetViews>
  <sheetFormatPr defaultRowHeight="15" x14ac:dyDescent="0.2"/>
  <cols>
    <col min="1" max="1" width="9.140625" style="47"/>
    <col min="2" max="2" width="99.5703125" style="19" bestFit="1" customWidth="1"/>
    <col min="3" max="3" width="5.42578125" style="47" customWidth="1"/>
    <col min="4" max="4" width="15.5703125" style="48" bestFit="1" customWidth="1"/>
    <col min="5" max="5" width="9.140625" style="19" hidden="1" customWidth="1"/>
    <col min="6" max="6" width="10.5703125" style="19" hidden="1" customWidth="1"/>
    <col min="7" max="12" width="9.140625" style="19" hidden="1" customWidth="1"/>
    <col min="13" max="13" width="0" style="19" hidden="1" customWidth="1"/>
    <col min="14" max="16384" width="9.140625" style="19"/>
  </cols>
  <sheetData>
    <row r="1" spans="1:37" x14ac:dyDescent="0.2">
      <c r="A1" s="16"/>
      <c r="B1" s="17"/>
      <c r="C1" s="16"/>
      <c r="D1" s="18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</row>
    <row r="2" spans="1:37" ht="15.75" x14ac:dyDescent="0.2">
      <c r="A2" s="20" t="s">
        <v>74</v>
      </c>
      <c r="B2" s="20"/>
      <c r="C2" s="20"/>
      <c r="D2" s="20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</row>
    <row r="3" spans="1:37" ht="15.75" x14ac:dyDescent="0.2">
      <c r="A3" s="21"/>
      <c r="B3" s="21"/>
      <c r="C3" s="21"/>
      <c r="D3" s="21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</row>
    <row r="4" spans="1:37" ht="30" customHeight="1" x14ac:dyDescent="0.2">
      <c r="A4" s="11" t="s">
        <v>13</v>
      </c>
      <c r="B4" s="12"/>
      <c r="C4" s="16"/>
      <c r="D4" s="4" t="s">
        <v>14</v>
      </c>
      <c r="E4" s="22"/>
      <c r="F4" s="22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5" spans="1:37" x14ac:dyDescent="0.2">
      <c r="A5" s="16"/>
      <c r="B5" s="23"/>
      <c r="C5" s="16"/>
      <c r="D5" s="18"/>
      <c r="E5" s="17">
        <f>COUNTIF(D6:D11, "Voldoende")</f>
        <v>0</v>
      </c>
      <c r="F5" s="17">
        <f>COUNTIF(D6:D11, "Onvoldoende")</f>
        <v>6</v>
      </c>
      <c r="G5" s="17"/>
      <c r="H5" s="17"/>
      <c r="I5" s="17" t="s">
        <v>10</v>
      </c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</row>
    <row r="6" spans="1:37" x14ac:dyDescent="0.2">
      <c r="A6" s="24" t="s">
        <v>0</v>
      </c>
      <c r="B6" s="25" t="s">
        <v>1</v>
      </c>
      <c r="C6" s="13">
        <f>IF(E5&gt;5, 2, IF(AND(E5&gt;2,E5&lt;6), 1, 0))</f>
        <v>0</v>
      </c>
      <c r="D6" s="1" t="s">
        <v>6</v>
      </c>
      <c r="G6" s="19" t="s">
        <v>7</v>
      </c>
      <c r="I6" s="26">
        <v>2</v>
      </c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</row>
    <row r="7" spans="1:37" x14ac:dyDescent="0.2">
      <c r="A7" s="27"/>
      <c r="B7" s="28" t="s">
        <v>2</v>
      </c>
      <c r="C7" s="14"/>
      <c r="D7" s="2" t="s">
        <v>6</v>
      </c>
      <c r="G7" s="19" t="s">
        <v>6</v>
      </c>
      <c r="I7" s="26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</row>
    <row r="8" spans="1:37" x14ac:dyDescent="0.2">
      <c r="A8" s="27"/>
      <c r="B8" s="28" t="s">
        <v>19</v>
      </c>
      <c r="C8" s="14"/>
      <c r="D8" s="2" t="s">
        <v>6</v>
      </c>
      <c r="G8" s="19">
        <v>0</v>
      </c>
      <c r="I8" s="26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</row>
    <row r="9" spans="1:37" x14ac:dyDescent="0.2">
      <c r="A9" s="27"/>
      <c r="B9" s="28" t="s">
        <v>3</v>
      </c>
      <c r="C9" s="14"/>
      <c r="D9" s="2" t="s">
        <v>6</v>
      </c>
      <c r="G9" s="19">
        <v>1</v>
      </c>
      <c r="I9" s="26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</row>
    <row r="10" spans="1:37" x14ac:dyDescent="0.2">
      <c r="A10" s="27"/>
      <c r="B10" s="28" t="s">
        <v>5</v>
      </c>
      <c r="C10" s="14"/>
      <c r="D10" s="2" t="s">
        <v>6</v>
      </c>
      <c r="G10" s="19">
        <v>2</v>
      </c>
      <c r="I10" s="26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</row>
    <row r="11" spans="1:37" x14ac:dyDescent="0.2">
      <c r="A11" s="29"/>
      <c r="B11" s="30" t="s">
        <v>4</v>
      </c>
      <c r="C11" s="15"/>
      <c r="D11" s="3" t="s">
        <v>6</v>
      </c>
      <c r="G11" s="19">
        <v>3</v>
      </c>
      <c r="I11" s="26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</row>
    <row r="12" spans="1:37" x14ac:dyDescent="0.2">
      <c r="A12" s="31"/>
      <c r="B12" s="32"/>
      <c r="C12" s="9"/>
      <c r="D12" s="33"/>
      <c r="I12" s="34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</row>
    <row r="13" spans="1:37" x14ac:dyDescent="0.2">
      <c r="A13" s="24" t="s">
        <v>20</v>
      </c>
      <c r="B13" s="25" t="s">
        <v>21</v>
      </c>
      <c r="C13" s="13">
        <f>IF(E14=11, 5, IF(AND(E14&lt;11,E14&gt;8), 4, IF(AND(E14&lt;9, E14&gt;6), 3, IF(AND(E14&lt;7,E14&gt;4), 2, IF(AND(E14&lt;5, E14&gt;2), 1, 0)))))</f>
        <v>0</v>
      </c>
      <c r="D13" s="1" t="s">
        <v>8</v>
      </c>
      <c r="E13" s="19" t="s">
        <v>8</v>
      </c>
      <c r="F13" s="19" t="s">
        <v>9</v>
      </c>
      <c r="I13" s="34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</row>
    <row r="14" spans="1:37" x14ac:dyDescent="0.2">
      <c r="A14" s="27"/>
      <c r="B14" s="28" t="s">
        <v>22</v>
      </c>
      <c r="C14" s="14"/>
      <c r="D14" s="2" t="s">
        <v>8</v>
      </c>
      <c r="E14" s="17">
        <f>COUNTIF(D13:D23, "Ja")</f>
        <v>0</v>
      </c>
      <c r="I14" s="34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</row>
    <row r="15" spans="1:37" x14ac:dyDescent="0.2">
      <c r="A15" s="27"/>
      <c r="B15" s="28" t="s">
        <v>23</v>
      </c>
      <c r="C15" s="14"/>
      <c r="D15" s="2" t="s">
        <v>8</v>
      </c>
      <c r="I15" s="34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</row>
    <row r="16" spans="1:37" x14ac:dyDescent="0.2">
      <c r="A16" s="27"/>
      <c r="B16" s="28" t="s">
        <v>24</v>
      </c>
      <c r="C16" s="14"/>
      <c r="D16" s="2" t="s">
        <v>8</v>
      </c>
      <c r="I16" s="34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</row>
    <row r="17" spans="1:37" x14ac:dyDescent="0.2">
      <c r="A17" s="27"/>
      <c r="B17" s="28" t="s">
        <v>25</v>
      </c>
      <c r="C17" s="14"/>
      <c r="D17" s="2" t="s">
        <v>8</v>
      </c>
      <c r="I17" s="34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</row>
    <row r="18" spans="1:37" x14ac:dyDescent="0.2">
      <c r="A18" s="27"/>
      <c r="B18" s="28" t="s">
        <v>27</v>
      </c>
      <c r="C18" s="14"/>
      <c r="D18" s="2" t="s">
        <v>8</v>
      </c>
      <c r="I18" s="34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</row>
    <row r="19" spans="1:37" x14ac:dyDescent="0.2">
      <c r="A19" s="27"/>
      <c r="B19" s="28" t="s">
        <v>26</v>
      </c>
      <c r="C19" s="14"/>
      <c r="D19" s="2" t="s">
        <v>8</v>
      </c>
      <c r="I19" s="34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</row>
    <row r="20" spans="1:37" x14ac:dyDescent="0.2">
      <c r="A20" s="27"/>
      <c r="B20" s="28" t="s">
        <v>28</v>
      </c>
      <c r="C20" s="14"/>
      <c r="D20" s="2" t="s">
        <v>8</v>
      </c>
      <c r="I20" s="34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</row>
    <row r="21" spans="1:37" x14ac:dyDescent="0.2">
      <c r="A21" s="27"/>
      <c r="B21" s="28" t="s">
        <v>29</v>
      </c>
      <c r="C21" s="14"/>
      <c r="D21" s="2" t="s">
        <v>8</v>
      </c>
      <c r="I21" s="34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</row>
    <row r="22" spans="1:37" x14ac:dyDescent="0.2">
      <c r="A22" s="27"/>
      <c r="B22" s="28" t="s">
        <v>30</v>
      </c>
      <c r="C22" s="14"/>
      <c r="D22" s="2" t="s">
        <v>8</v>
      </c>
      <c r="I22" s="34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</row>
    <row r="23" spans="1:37" x14ac:dyDescent="0.2">
      <c r="A23" s="29"/>
      <c r="B23" s="30" t="s">
        <v>31</v>
      </c>
      <c r="C23" s="15"/>
      <c r="D23" s="3" t="s">
        <v>8</v>
      </c>
      <c r="I23" s="34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</row>
    <row r="24" spans="1:37" x14ac:dyDescent="0.2">
      <c r="A24" s="31"/>
      <c r="B24" s="32"/>
      <c r="C24" s="9"/>
      <c r="D24" s="33"/>
      <c r="I24" s="34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</row>
    <row r="25" spans="1:37" ht="15.75" x14ac:dyDescent="0.25">
      <c r="A25" s="24" t="s">
        <v>32</v>
      </c>
      <c r="B25" s="25" t="s">
        <v>21</v>
      </c>
      <c r="C25" s="13">
        <f>IF(M35=21,5,IF(AND(M35&lt;21,M35&gt;16),4,IF(AND(M35&lt;17,M35&gt;12),3,IF(AND(M35&lt;13,M35&gt;8),2,IF(AND(M35&lt;9,M35&gt;4),1,0)))))</f>
        <v>0</v>
      </c>
      <c r="D25" s="1" t="s">
        <v>8</v>
      </c>
      <c r="E25" s="35">
        <f>IF(D25="Nee", 0, 1)</f>
        <v>0</v>
      </c>
      <c r="I25" s="34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</row>
    <row r="26" spans="1:37" ht="15.75" x14ac:dyDescent="0.25">
      <c r="A26" s="27"/>
      <c r="B26" s="28" t="s">
        <v>22</v>
      </c>
      <c r="C26" s="14"/>
      <c r="D26" s="2" t="s">
        <v>8</v>
      </c>
      <c r="E26" s="35">
        <f>IF(D26="Nee", 0, 1)</f>
        <v>0</v>
      </c>
      <c r="I26" s="34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</row>
    <row r="27" spans="1:37" x14ac:dyDescent="0.2">
      <c r="A27" s="27"/>
      <c r="B27" s="28" t="s">
        <v>33</v>
      </c>
      <c r="C27" s="14"/>
      <c r="D27" s="2">
        <v>0</v>
      </c>
      <c r="E27" s="19">
        <v>0</v>
      </c>
      <c r="F27" s="19">
        <v>1</v>
      </c>
      <c r="G27" s="19">
        <v>2</v>
      </c>
      <c r="H27" s="19">
        <v>3</v>
      </c>
      <c r="I27" s="36">
        <f>SUM(D27:D28)</f>
        <v>0</v>
      </c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</row>
    <row r="28" spans="1:37" ht="15.75" x14ac:dyDescent="0.25">
      <c r="A28" s="27"/>
      <c r="B28" s="28" t="s">
        <v>34</v>
      </c>
      <c r="C28" s="14"/>
      <c r="D28" s="2">
        <v>0</v>
      </c>
      <c r="E28" s="19">
        <v>0</v>
      </c>
      <c r="F28" s="19">
        <v>1</v>
      </c>
      <c r="G28" s="19">
        <v>2</v>
      </c>
      <c r="H28" s="19">
        <v>3</v>
      </c>
      <c r="J28" s="37">
        <f>IF(I27=6, 3, IF(AND(I27&lt;6,I27&gt;3, 2), 2, IF(AND(I27&gt;1,I27&lt;4), 1, 0)))</f>
        <v>0</v>
      </c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</row>
    <row r="29" spans="1:37" ht="15.75" x14ac:dyDescent="0.25">
      <c r="A29" s="27"/>
      <c r="B29" s="28" t="s">
        <v>35</v>
      </c>
      <c r="C29" s="14"/>
      <c r="D29" s="2" t="s">
        <v>8</v>
      </c>
      <c r="E29" s="35">
        <f>IF(D29="Nee", 0, 1)</f>
        <v>0</v>
      </c>
      <c r="I29" s="34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</row>
    <row r="30" spans="1:37" ht="15.75" x14ac:dyDescent="0.25">
      <c r="A30" s="27"/>
      <c r="B30" s="28" t="s">
        <v>36</v>
      </c>
      <c r="C30" s="14"/>
      <c r="D30" s="2" t="s">
        <v>8</v>
      </c>
      <c r="E30" s="35">
        <f>IF(D30="Nee", 0, 1)</f>
        <v>0</v>
      </c>
      <c r="I30" s="34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</row>
    <row r="31" spans="1:37" ht="15.75" x14ac:dyDescent="0.25">
      <c r="A31" s="27"/>
      <c r="B31" s="28" t="s">
        <v>37</v>
      </c>
      <c r="C31" s="14"/>
      <c r="D31" s="2">
        <v>0</v>
      </c>
      <c r="E31" s="19">
        <v>0</v>
      </c>
      <c r="F31" s="19">
        <v>1</v>
      </c>
      <c r="G31" s="19">
        <v>2</v>
      </c>
      <c r="H31" s="19">
        <v>3</v>
      </c>
      <c r="I31" s="34">
        <v>4</v>
      </c>
      <c r="J31" s="19">
        <v>5</v>
      </c>
      <c r="K31" s="19">
        <v>6</v>
      </c>
      <c r="L31" s="19">
        <v>7</v>
      </c>
      <c r="M31" s="35">
        <f>IF(D31=7, 3, IF(AND(D31&lt;7,D31&gt;4),2,IF(AND(D31&lt;5,D31&gt;2),1,0)))</f>
        <v>0</v>
      </c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</row>
    <row r="32" spans="1:37" ht="15.75" x14ac:dyDescent="0.25">
      <c r="A32" s="27"/>
      <c r="B32" s="28" t="s">
        <v>38</v>
      </c>
      <c r="C32" s="14"/>
      <c r="D32" s="2" t="s">
        <v>8</v>
      </c>
      <c r="E32" s="35">
        <f>IF(D32="Nee", 0, 1)</f>
        <v>0</v>
      </c>
      <c r="I32" s="34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</row>
    <row r="33" spans="1:37" ht="15.75" x14ac:dyDescent="0.25">
      <c r="A33" s="27"/>
      <c r="B33" s="28" t="s">
        <v>39</v>
      </c>
      <c r="C33" s="14"/>
      <c r="D33" s="2" t="s">
        <v>8</v>
      </c>
      <c r="E33" s="35">
        <f>IF(D33="Nee", 0, 1)</f>
        <v>0</v>
      </c>
      <c r="I33" s="34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</row>
    <row r="34" spans="1:37" ht="15.75" x14ac:dyDescent="0.25">
      <c r="A34" s="27"/>
      <c r="B34" s="28" t="s">
        <v>40</v>
      </c>
      <c r="C34" s="14"/>
      <c r="D34" s="2" t="s">
        <v>8</v>
      </c>
      <c r="E34" s="35">
        <f>IF(D34="Nee", 0, 1)</f>
        <v>0</v>
      </c>
      <c r="I34" s="34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</row>
    <row r="35" spans="1:37" ht="15.75" x14ac:dyDescent="0.25">
      <c r="A35" s="29"/>
      <c r="B35" s="30" t="s">
        <v>41</v>
      </c>
      <c r="C35" s="15"/>
      <c r="D35" s="3">
        <v>0</v>
      </c>
      <c r="E35" s="19">
        <v>0</v>
      </c>
      <c r="F35" s="19">
        <v>1</v>
      </c>
      <c r="G35" s="19">
        <v>2</v>
      </c>
      <c r="H35" s="19">
        <v>3</v>
      </c>
      <c r="I35" s="34">
        <v>4</v>
      </c>
      <c r="J35" s="19">
        <v>5</v>
      </c>
      <c r="K35" s="35">
        <f>IF(D35=5,2,IF(AND(D35&lt;5,D35&gt;2),1,0))</f>
        <v>0</v>
      </c>
      <c r="M35" s="17">
        <f>SUM(E25+E26+I27+J28+E29+E30+M31+E32+E33+E34+K35)</f>
        <v>0</v>
      </c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</row>
    <row r="36" spans="1:37" x14ac:dyDescent="0.2">
      <c r="A36" s="31"/>
      <c r="B36" s="32"/>
      <c r="C36" s="9"/>
      <c r="D36" s="33"/>
      <c r="I36" s="34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</row>
    <row r="37" spans="1:37" ht="15.75" x14ac:dyDescent="0.25">
      <c r="A37" s="24" t="s">
        <v>42</v>
      </c>
      <c r="B37" s="25" t="s">
        <v>21</v>
      </c>
      <c r="C37" s="13">
        <f>IF(I45=10,5,IF(AND(I45&lt;10,I45&gt;7),4,IF(AND(I45&lt;8,I45&gt;5),3,IF(AND(I45&lt;6,I45&gt;3),2,IF(AND(I45&lt;4,I45&gt;1),1,0)))))</f>
        <v>0</v>
      </c>
      <c r="D37" s="1" t="s">
        <v>8</v>
      </c>
      <c r="E37" s="35">
        <f t="shared" ref="E37:E44" si="0">IF(D37="Nee", 0, 1)</f>
        <v>0</v>
      </c>
      <c r="I37" s="34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</row>
    <row r="38" spans="1:37" ht="15.75" x14ac:dyDescent="0.25">
      <c r="A38" s="27"/>
      <c r="B38" s="28" t="s">
        <v>22</v>
      </c>
      <c r="C38" s="14"/>
      <c r="D38" s="2" t="s">
        <v>8</v>
      </c>
      <c r="E38" s="35">
        <f t="shared" si="0"/>
        <v>0</v>
      </c>
      <c r="I38" s="34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</row>
    <row r="39" spans="1:37" ht="15.75" customHeight="1" x14ac:dyDescent="0.25">
      <c r="A39" s="27"/>
      <c r="B39" s="28" t="s">
        <v>43</v>
      </c>
      <c r="C39" s="14"/>
      <c r="D39" s="2" t="s">
        <v>8</v>
      </c>
      <c r="E39" s="35">
        <f t="shared" si="0"/>
        <v>0</v>
      </c>
      <c r="I39" s="34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</row>
    <row r="40" spans="1:37" ht="15.75" x14ac:dyDescent="0.25">
      <c r="A40" s="27"/>
      <c r="B40" s="28" t="s">
        <v>44</v>
      </c>
      <c r="C40" s="14"/>
      <c r="D40" s="2" t="s">
        <v>8</v>
      </c>
      <c r="E40" s="35">
        <f t="shared" si="0"/>
        <v>0</v>
      </c>
      <c r="I40" s="34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</row>
    <row r="41" spans="1:37" ht="15.75" x14ac:dyDescent="0.25">
      <c r="A41" s="27"/>
      <c r="B41" s="28" t="s">
        <v>45</v>
      </c>
      <c r="C41" s="14"/>
      <c r="D41" s="2" t="s">
        <v>8</v>
      </c>
      <c r="E41" s="35">
        <f t="shared" si="0"/>
        <v>0</v>
      </c>
      <c r="I41" s="34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</row>
    <row r="42" spans="1:37" ht="15.75" x14ac:dyDescent="0.25">
      <c r="A42" s="27"/>
      <c r="B42" s="28" t="s">
        <v>46</v>
      </c>
      <c r="C42" s="14"/>
      <c r="D42" s="2" t="s">
        <v>8</v>
      </c>
      <c r="E42" s="35">
        <f t="shared" si="0"/>
        <v>0</v>
      </c>
      <c r="I42" s="34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</row>
    <row r="43" spans="1:37" ht="15.75" x14ac:dyDescent="0.25">
      <c r="A43" s="27"/>
      <c r="B43" s="28" t="s">
        <v>47</v>
      </c>
      <c r="C43" s="14"/>
      <c r="D43" s="2" t="s">
        <v>8</v>
      </c>
      <c r="E43" s="35">
        <f t="shared" si="0"/>
        <v>0</v>
      </c>
      <c r="I43" s="34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</row>
    <row r="44" spans="1:37" ht="15.75" x14ac:dyDescent="0.25">
      <c r="A44" s="27"/>
      <c r="B44" s="28" t="s">
        <v>48</v>
      </c>
      <c r="C44" s="14"/>
      <c r="D44" s="2" t="s">
        <v>8</v>
      </c>
      <c r="E44" s="35">
        <f t="shared" si="0"/>
        <v>0</v>
      </c>
      <c r="I44" s="34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</row>
    <row r="45" spans="1:37" x14ac:dyDescent="0.2">
      <c r="A45" s="29"/>
      <c r="B45" s="30" t="s">
        <v>49</v>
      </c>
      <c r="C45" s="15"/>
      <c r="D45" s="3" t="s">
        <v>6</v>
      </c>
      <c r="E45" s="19" t="s">
        <v>6</v>
      </c>
      <c r="F45" s="19" t="s">
        <v>50</v>
      </c>
      <c r="G45" s="19" t="s">
        <v>7</v>
      </c>
      <c r="H45" s="34">
        <f>IF(D45="Onvoldoende", 0, IF(D45="Matig",1,2))</f>
        <v>0</v>
      </c>
      <c r="I45" s="19">
        <f>SUM(E37:E43,E44,H45)</f>
        <v>0</v>
      </c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</row>
    <row r="46" spans="1:37" x14ac:dyDescent="0.2">
      <c r="A46" s="31"/>
      <c r="B46" s="32"/>
      <c r="C46" s="9"/>
      <c r="D46" s="33"/>
      <c r="I46" s="34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</row>
    <row r="47" spans="1:37" ht="15.75" x14ac:dyDescent="0.25">
      <c r="A47" s="24" t="s">
        <v>51</v>
      </c>
      <c r="B47" s="25" t="s">
        <v>21</v>
      </c>
      <c r="C47" s="13">
        <f>IF(I55=9,5,IF(AND(I55&lt;9,I55&gt;6),4,IF(AND(I55&lt;7,I55&gt;4),3,IF(AND(I55&lt;5,I55&gt;2),2,IF(AND(I55&lt;3,I55&gt;0),1,0)))))</f>
        <v>0</v>
      </c>
      <c r="D47" s="1" t="s">
        <v>8</v>
      </c>
      <c r="E47" s="35">
        <f t="shared" ref="E47:E55" si="1">IF(D47="Nee", 0, 1)</f>
        <v>0</v>
      </c>
      <c r="I47" s="34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</row>
    <row r="48" spans="1:37" ht="15.75" x14ac:dyDescent="0.25">
      <c r="A48" s="27"/>
      <c r="B48" s="28" t="s">
        <v>22</v>
      </c>
      <c r="C48" s="14"/>
      <c r="D48" s="2" t="s">
        <v>8</v>
      </c>
      <c r="E48" s="35">
        <f t="shared" si="1"/>
        <v>0</v>
      </c>
      <c r="I48" s="34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</row>
    <row r="49" spans="1:37" ht="15.75" x14ac:dyDescent="0.25">
      <c r="A49" s="27"/>
      <c r="B49" s="28" t="s">
        <v>52</v>
      </c>
      <c r="C49" s="14"/>
      <c r="D49" s="2" t="s">
        <v>8</v>
      </c>
      <c r="E49" s="35">
        <f t="shared" si="1"/>
        <v>0</v>
      </c>
      <c r="I49" s="34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</row>
    <row r="50" spans="1:37" ht="15.75" x14ac:dyDescent="0.25">
      <c r="A50" s="27"/>
      <c r="B50" s="28" t="s">
        <v>53</v>
      </c>
      <c r="C50" s="14"/>
      <c r="D50" s="2" t="s">
        <v>8</v>
      </c>
      <c r="E50" s="35">
        <f t="shared" si="1"/>
        <v>0</v>
      </c>
      <c r="I50" s="34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</row>
    <row r="51" spans="1:37" ht="15.75" x14ac:dyDescent="0.25">
      <c r="A51" s="27"/>
      <c r="B51" s="28" t="s">
        <v>54</v>
      </c>
      <c r="C51" s="14"/>
      <c r="D51" s="2" t="s">
        <v>8</v>
      </c>
      <c r="E51" s="35">
        <f t="shared" si="1"/>
        <v>0</v>
      </c>
      <c r="I51" s="34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</row>
    <row r="52" spans="1:37" ht="15.75" x14ac:dyDescent="0.25">
      <c r="A52" s="27"/>
      <c r="B52" s="28" t="s">
        <v>55</v>
      </c>
      <c r="C52" s="14"/>
      <c r="D52" s="2" t="s">
        <v>8</v>
      </c>
      <c r="E52" s="35">
        <f t="shared" si="1"/>
        <v>0</v>
      </c>
      <c r="I52" s="34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</row>
    <row r="53" spans="1:37" ht="15.75" x14ac:dyDescent="0.25">
      <c r="A53" s="27"/>
      <c r="B53" s="28" t="s">
        <v>56</v>
      </c>
      <c r="C53" s="14"/>
      <c r="D53" s="2" t="s">
        <v>8</v>
      </c>
      <c r="E53" s="35">
        <f t="shared" si="1"/>
        <v>0</v>
      </c>
      <c r="I53" s="34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</row>
    <row r="54" spans="1:37" ht="15.75" x14ac:dyDescent="0.25">
      <c r="A54" s="27"/>
      <c r="B54" s="28" t="s">
        <v>57</v>
      </c>
      <c r="C54" s="14"/>
      <c r="D54" s="2" t="s">
        <v>8</v>
      </c>
      <c r="E54" s="35">
        <f t="shared" si="1"/>
        <v>0</v>
      </c>
      <c r="I54" s="34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</row>
    <row r="55" spans="1:37" ht="15.75" x14ac:dyDescent="0.25">
      <c r="A55" s="29"/>
      <c r="B55" s="30" t="s">
        <v>58</v>
      </c>
      <c r="C55" s="15"/>
      <c r="D55" s="3" t="s">
        <v>8</v>
      </c>
      <c r="E55" s="35">
        <f t="shared" si="1"/>
        <v>0</v>
      </c>
      <c r="I55" s="34">
        <f>SUM(E47:E55)</f>
        <v>0</v>
      </c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</row>
    <row r="56" spans="1:37" ht="15.75" x14ac:dyDescent="0.25">
      <c r="A56" s="31"/>
      <c r="B56" s="32"/>
      <c r="C56" s="9"/>
      <c r="D56" s="33"/>
      <c r="E56" s="38"/>
      <c r="I56" s="34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</row>
    <row r="57" spans="1:37" ht="15.75" x14ac:dyDescent="0.25">
      <c r="A57" s="24" t="s">
        <v>59</v>
      </c>
      <c r="B57" s="25" t="s">
        <v>21</v>
      </c>
      <c r="C57" s="13">
        <f>IF(I66=10,5,IF(AND(I66&lt;10,I66&gt;7),4,IF(AND(I66&lt;8,I66&gt;5),3,IF(AND(I66&lt;6,I66&gt;3),2,IF(AND(I66&lt;4,I66&gt;1),1,0)))))</f>
        <v>0</v>
      </c>
      <c r="D57" s="1" t="s">
        <v>8</v>
      </c>
      <c r="E57" s="35">
        <f t="shared" ref="E57:E66" si="2">IF(D57="Nee", 0, 1)</f>
        <v>0</v>
      </c>
      <c r="I57" s="34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</row>
    <row r="58" spans="1:37" ht="15.75" x14ac:dyDescent="0.25">
      <c r="A58" s="27"/>
      <c r="B58" s="28" t="s">
        <v>22</v>
      </c>
      <c r="C58" s="14"/>
      <c r="D58" s="2" t="s">
        <v>8</v>
      </c>
      <c r="E58" s="35">
        <f t="shared" si="2"/>
        <v>0</v>
      </c>
      <c r="I58" s="34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</row>
    <row r="59" spans="1:37" ht="15.75" x14ac:dyDescent="0.25">
      <c r="A59" s="27"/>
      <c r="B59" s="28" t="s">
        <v>60</v>
      </c>
      <c r="C59" s="14"/>
      <c r="D59" s="2" t="s">
        <v>8</v>
      </c>
      <c r="E59" s="35">
        <f t="shared" si="2"/>
        <v>0</v>
      </c>
      <c r="I59" s="34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</row>
    <row r="60" spans="1:37" ht="15.75" x14ac:dyDescent="0.25">
      <c r="A60" s="27"/>
      <c r="B60" s="28" t="s">
        <v>61</v>
      </c>
      <c r="C60" s="14"/>
      <c r="D60" s="2" t="s">
        <v>8</v>
      </c>
      <c r="E60" s="35">
        <f t="shared" si="2"/>
        <v>0</v>
      </c>
      <c r="I60" s="34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</row>
    <row r="61" spans="1:37" ht="15.75" x14ac:dyDescent="0.25">
      <c r="A61" s="27"/>
      <c r="B61" s="28" t="s">
        <v>62</v>
      </c>
      <c r="C61" s="14"/>
      <c r="D61" s="2" t="s">
        <v>8</v>
      </c>
      <c r="E61" s="35">
        <f t="shared" si="2"/>
        <v>0</v>
      </c>
      <c r="I61" s="34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</row>
    <row r="62" spans="1:37" ht="15.75" x14ac:dyDescent="0.25">
      <c r="A62" s="27"/>
      <c r="B62" s="28" t="s">
        <v>63</v>
      </c>
      <c r="C62" s="14"/>
      <c r="D62" s="2" t="s">
        <v>8</v>
      </c>
      <c r="E62" s="35">
        <f t="shared" si="2"/>
        <v>0</v>
      </c>
      <c r="I62" s="34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</row>
    <row r="63" spans="1:37" ht="15.75" x14ac:dyDescent="0.25">
      <c r="A63" s="27"/>
      <c r="B63" s="28" t="s">
        <v>64</v>
      </c>
      <c r="C63" s="14"/>
      <c r="D63" s="2" t="s">
        <v>8</v>
      </c>
      <c r="E63" s="35">
        <f t="shared" si="2"/>
        <v>0</v>
      </c>
      <c r="I63" s="34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</row>
    <row r="64" spans="1:37" ht="15.75" x14ac:dyDescent="0.25">
      <c r="A64" s="27"/>
      <c r="B64" s="28" t="s">
        <v>65</v>
      </c>
      <c r="C64" s="14"/>
      <c r="D64" s="2" t="s">
        <v>8</v>
      </c>
      <c r="E64" s="35">
        <f t="shared" si="2"/>
        <v>0</v>
      </c>
      <c r="I64" s="34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</row>
    <row r="65" spans="1:37" ht="15.75" x14ac:dyDescent="0.25">
      <c r="A65" s="27"/>
      <c r="B65" s="28" t="s">
        <v>66</v>
      </c>
      <c r="C65" s="14"/>
      <c r="D65" s="2" t="s">
        <v>8</v>
      </c>
      <c r="E65" s="35">
        <f t="shared" si="2"/>
        <v>0</v>
      </c>
      <c r="I65" s="34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</row>
    <row r="66" spans="1:37" ht="15.75" x14ac:dyDescent="0.25">
      <c r="A66" s="29"/>
      <c r="B66" s="30" t="s">
        <v>67</v>
      </c>
      <c r="C66" s="15"/>
      <c r="D66" s="3" t="s">
        <v>8</v>
      </c>
      <c r="E66" s="35">
        <f t="shared" si="2"/>
        <v>0</v>
      </c>
      <c r="I66" s="34">
        <f>SUM(E57:E66)</f>
        <v>0</v>
      </c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</row>
    <row r="67" spans="1:37" ht="15.75" x14ac:dyDescent="0.25">
      <c r="A67" s="31"/>
      <c r="B67" s="32"/>
      <c r="C67" s="9"/>
      <c r="D67" s="33"/>
      <c r="E67" s="38"/>
      <c r="I67" s="34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</row>
    <row r="68" spans="1:37" ht="15.75" x14ac:dyDescent="0.25">
      <c r="A68" s="24" t="s">
        <v>73</v>
      </c>
      <c r="B68" s="25" t="s">
        <v>21</v>
      </c>
      <c r="C68" s="13">
        <f>IF(I72=8,5,IF(I72=7,4,IF(I72=6,3,IF(I72=5,2,IF(I72=4,1,0)))))</f>
        <v>0</v>
      </c>
      <c r="D68" s="1" t="s">
        <v>8</v>
      </c>
      <c r="E68" s="35">
        <f>IF(D68="Nee", 0, 1)</f>
        <v>0</v>
      </c>
      <c r="I68" s="34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</row>
    <row r="69" spans="1:37" ht="15.75" x14ac:dyDescent="0.25">
      <c r="A69" s="27"/>
      <c r="B69" s="28" t="s">
        <v>22</v>
      </c>
      <c r="C69" s="14"/>
      <c r="D69" s="2" t="s">
        <v>8</v>
      </c>
      <c r="E69" s="35">
        <f>IF(D69="Nee", 0, 1)</f>
        <v>0</v>
      </c>
      <c r="I69" s="34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</row>
    <row r="70" spans="1:37" x14ac:dyDescent="0.2">
      <c r="A70" s="27"/>
      <c r="B70" s="28" t="s">
        <v>68</v>
      </c>
      <c r="C70" s="14"/>
      <c r="D70" s="2" t="s">
        <v>69</v>
      </c>
      <c r="E70" s="17" t="s">
        <v>69</v>
      </c>
      <c r="F70" s="19" t="s">
        <v>6</v>
      </c>
      <c r="G70" s="19" t="s">
        <v>50</v>
      </c>
      <c r="H70" s="19" t="s">
        <v>7</v>
      </c>
      <c r="I70" s="34" t="s">
        <v>70</v>
      </c>
      <c r="J70" s="19">
        <f>IF(D70="Niet gemaakt",0,IF(D70="Onvoldoende",1,IF(D70="Matig",2,IF(D70="Voldoende",3,4))))</f>
        <v>0</v>
      </c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</row>
    <row r="71" spans="1:37" ht="15.75" x14ac:dyDescent="0.25">
      <c r="A71" s="27"/>
      <c r="B71" s="28" t="s">
        <v>71</v>
      </c>
      <c r="C71" s="14"/>
      <c r="D71" s="2" t="s">
        <v>8</v>
      </c>
      <c r="E71" s="35">
        <f>IF(D71="Nee", 0, 1)</f>
        <v>0</v>
      </c>
      <c r="I71" s="34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</row>
    <row r="72" spans="1:37" ht="15.75" x14ac:dyDescent="0.25">
      <c r="A72" s="29"/>
      <c r="B72" s="30" t="s">
        <v>72</v>
      </c>
      <c r="C72" s="15"/>
      <c r="D72" s="3" t="s">
        <v>8</v>
      </c>
      <c r="E72" s="35">
        <f>IF(D72="Nee", 0, 1)</f>
        <v>0</v>
      </c>
      <c r="I72" s="34">
        <f>SUM(E68:E69,J70,E71:E72)</f>
        <v>0</v>
      </c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</row>
    <row r="73" spans="1:37" ht="15.75" x14ac:dyDescent="0.25">
      <c r="A73" s="31"/>
      <c r="B73" s="32"/>
      <c r="C73" s="9"/>
      <c r="D73" s="33"/>
      <c r="E73" s="38"/>
      <c r="I73" s="34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</row>
    <row r="74" spans="1:37" x14ac:dyDescent="0.2">
      <c r="A74" s="39"/>
      <c r="B74" s="40" t="s">
        <v>11</v>
      </c>
      <c r="C74" s="41">
        <f>SUM(C68,C57,C47,C37,C25,C13,C6)</f>
        <v>0</v>
      </c>
      <c r="D74" s="42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</row>
    <row r="75" spans="1:37" ht="15.75" x14ac:dyDescent="0.25">
      <c r="A75" s="43"/>
      <c r="B75" s="44" t="s">
        <v>12</v>
      </c>
      <c r="C75" s="45">
        <f>SUM(((9/I75)*C74)+1)</f>
        <v>1</v>
      </c>
      <c r="D75" s="46"/>
      <c r="I75" s="19">
        <v>32</v>
      </c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</row>
    <row r="76" spans="1:37" x14ac:dyDescent="0.2">
      <c r="A76" s="16"/>
      <c r="B76" s="17"/>
      <c r="C76" s="16"/>
      <c r="D76" s="18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</row>
    <row r="77" spans="1:37" x14ac:dyDescent="0.2">
      <c r="A77" s="16"/>
      <c r="B77" s="17"/>
      <c r="C77" s="16"/>
      <c r="D77" s="18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</row>
    <row r="78" spans="1:37" x14ac:dyDescent="0.2">
      <c r="A78" s="16"/>
      <c r="B78" s="17"/>
      <c r="C78" s="16"/>
      <c r="D78" s="18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</row>
    <row r="79" spans="1:37" x14ac:dyDescent="0.2">
      <c r="A79" s="16"/>
      <c r="B79" s="17"/>
      <c r="C79" s="16"/>
      <c r="D79" s="18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</row>
    <row r="80" spans="1:37" x14ac:dyDescent="0.2">
      <c r="A80" s="16"/>
      <c r="B80" s="17"/>
      <c r="C80" s="16"/>
      <c r="D80" s="18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</row>
    <row r="81" spans="1:37" x14ac:dyDescent="0.2">
      <c r="A81" s="16"/>
      <c r="B81" s="17"/>
      <c r="C81" s="16"/>
      <c r="D81" s="18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</row>
    <row r="82" spans="1:37" x14ac:dyDescent="0.2">
      <c r="A82" s="16"/>
      <c r="B82" s="17"/>
      <c r="C82" s="16"/>
      <c r="D82" s="18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</row>
    <row r="83" spans="1:37" x14ac:dyDescent="0.2">
      <c r="AE83" s="17"/>
      <c r="AF83" s="17"/>
      <c r="AG83" s="17"/>
      <c r="AH83" s="17"/>
      <c r="AI83" s="17"/>
      <c r="AJ83" s="17"/>
      <c r="AK83" s="17"/>
    </row>
  </sheetData>
  <sheetProtection algorithmName="SHA-512" hashValue="pkkSD4oNOOOufduvQ9fv52axNEFqEMYYysn5h67yCk+kDlAHZYZZqhm63GJxdHQHVkmCXmFlJ6elb9NY5A/4Qw==" saltValue="SlUErcLJdj4kz0AEVCIrAw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C40:C44 C6:C38 B6:B73 A6:A38 C50:C54 C46:C48 A40:A73" name="Bereik1"/>
  </protectedRanges>
  <mergeCells count="19">
    <mergeCell ref="A57:A66"/>
    <mergeCell ref="C57:C66"/>
    <mergeCell ref="A68:A72"/>
    <mergeCell ref="C68:C72"/>
    <mergeCell ref="C74:D74"/>
    <mergeCell ref="C75:D75"/>
    <mergeCell ref="A25:A35"/>
    <mergeCell ref="C25:C35"/>
    <mergeCell ref="A37:A45"/>
    <mergeCell ref="C37:C45"/>
    <mergeCell ref="A47:A55"/>
    <mergeCell ref="C47:C55"/>
    <mergeCell ref="A2:D2"/>
    <mergeCell ref="A4:B4"/>
    <mergeCell ref="A6:A11"/>
    <mergeCell ref="C6:C11"/>
    <mergeCell ref="I6:I11"/>
    <mergeCell ref="A13:A23"/>
    <mergeCell ref="C13:C23"/>
  </mergeCells>
  <dataValidations count="8">
    <dataValidation type="list" allowBlank="1" showInputMessage="1" showErrorMessage="1" sqref="D6:D11">
      <formula1>$G$6:$G$7</formula1>
    </dataValidation>
    <dataValidation type="list" allowBlank="1" showInputMessage="1" showErrorMessage="1" sqref="D13:D23 D25:D26 D29:D30 D32:D34 D37:D44 D47:D66 D68:D69 D71:D72">
      <formula1>$E$13:$F$13</formula1>
    </dataValidation>
    <dataValidation type="list" allowBlank="1" showInputMessage="1" showErrorMessage="1" sqref="D27">
      <formula1>$E$27:$H$27</formula1>
    </dataValidation>
    <dataValidation type="list" allowBlank="1" showInputMessage="1" showErrorMessage="1" sqref="D28">
      <formula1>$E$28:$H$28</formula1>
    </dataValidation>
    <dataValidation type="list" allowBlank="1" showInputMessage="1" showErrorMessage="1" sqref="D31">
      <formula1>$E$31:$L$31</formula1>
    </dataValidation>
    <dataValidation type="list" allowBlank="1" showInputMessage="1" showErrorMessage="1" sqref="D35">
      <formula1>$E$35:$J$35</formula1>
    </dataValidation>
    <dataValidation type="list" allowBlank="1" showInputMessage="1" showErrorMessage="1" sqref="D45">
      <formula1>$E$45:$G$45</formula1>
    </dataValidation>
    <dataValidation type="list" allowBlank="1" showInputMessage="1" showErrorMessage="1" sqref="D70">
      <formula1>$E$70:$I$70</formula1>
    </dataValidation>
  </dataValidation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3"/>
  <sheetViews>
    <sheetView workbookViewId="0">
      <selection sqref="A1:XFD1048576"/>
    </sheetView>
  </sheetViews>
  <sheetFormatPr defaultRowHeight="15" x14ac:dyDescent="0.2"/>
  <cols>
    <col min="1" max="1" width="9.140625" style="47"/>
    <col min="2" max="2" width="99.5703125" style="19" bestFit="1" customWidth="1"/>
    <col min="3" max="3" width="5.42578125" style="47" customWidth="1"/>
    <col min="4" max="4" width="15.5703125" style="48" bestFit="1" customWidth="1"/>
    <col min="5" max="5" width="9.140625" style="19" hidden="1" customWidth="1"/>
    <col min="6" max="6" width="10.5703125" style="19" hidden="1" customWidth="1"/>
    <col min="7" max="12" width="9.140625" style="19" hidden="1" customWidth="1"/>
    <col min="13" max="13" width="0" style="19" hidden="1" customWidth="1"/>
    <col min="14" max="16384" width="9.140625" style="19"/>
  </cols>
  <sheetData>
    <row r="1" spans="1:37" x14ac:dyDescent="0.2">
      <c r="A1" s="16"/>
      <c r="B1" s="17"/>
      <c r="C1" s="16"/>
      <c r="D1" s="18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</row>
    <row r="2" spans="1:37" ht="15.75" x14ac:dyDescent="0.2">
      <c r="A2" s="20" t="s">
        <v>74</v>
      </c>
      <c r="B2" s="20"/>
      <c r="C2" s="20"/>
      <c r="D2" s="20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</row>
    <row r="3" spans="1:37" ht="15.75" x14ac:dyDescent="0.2">
      <c r="A3" s="21"/>
      <c r="B3" s="21"/>
      <c r="C3" s="21"/>
      <c r="D3" s="21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</row>
    <row r="4" spans="1:37" ht="30" customHeight="1" x14ac:dyDescent="0.2">
      <c r="A4" s="11" t="s">
        <v>13</v>
      </c>
      <c r="B4" s="12"/>
      <c r="C4" s="16"/>
      <c r="D4" s="4" t="s">
        <v>14</v>
      </c>
      <c r="E4" s="22"/>
      <c r="F4" s="22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5" spans="1:37" x14ac:dyDescent="0.2">
      <c r="A5" s="16"/>
      <c r="B5" s="23"/>
      <c r="C5" s="16"/>
      <c r="D5" s="18"/>
      <c r="E5" s="17">
        <f>COUNTIF(D6:D11, "Voldoende")</f>
        <v>0</v>
      </c>
      <c r="F5" s="17">
        <f>COUNTIF(D6:D11, "Onvoldoende")</f>
        <v>6</v>
      </c>
      <c r="G5" s="17"/>
      <c r="H5" s="17"/>
      <c r="I5" s="17" t="s">
        <v>10</v>
      </c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</row>
    <row r="6" spans="1:37" x14ac:dyDescent="0.2">
      <c r="A6" s="24" t="s">
        <v>0</v>
      </c>
      <c r="B6" s="25" t="s">
        <v>1</v>
      </c>
      <c r="C6" s="13">
        <f>IF(E5&gt;5, 2, IF(AND(E5&gt;2,E5&lt;6), 1, 0))</f>
        <v>0</v>
      </c>
      <c r="D6" s="1" t="s">
        <v>6</v>
      </c>
      <c r="G6" s="19" t="s">
        <v>7</v>
      </c>
      <c r="I6" s="26">
        <v>2</v>
      </c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</row>
    <row r="7" spans="1:37" x14ac:dyDescent="0.2">
      <c r="A7" s="27"/>
      <c r="B7" s="28" t="s">
        <v>2</v>
      </c>
      <c r="C7" s="14"/>
      <c r="D7" s="2" t="s">
        <v>6</v>
      </c>
      <c r="G7" s="19" t="s">
        <v>6</v>
      </c>
      <c r="I7" s="26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</row>
    <row r="8" spans="1:37" x14ac:dyDescent="0.2">
      <c r="A8" s="27"/>
      <c r="B8" s="28" t="s">
        <v>19</v>
      </c>
      <c r="C8" s="14"/>
      <c r="D8" s="2" t="s">
        <v>6</v>
      </c>
      <c r="G8" s="19">
        <v>0</v>
      </c>
      <c r="I8" s="26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</row>
    <row r="9" spans="1:37" x14ac:dyDescent="0.2">
      <c r="A9" s="27"/>
      <c r="B9" s="28" t="s">
        <v>3</v>
      </c>
      <c r="C9" s="14"/>
      <c r="D9" s="2" t="s">
        <v>6</v>
      </c>
      <c r="G9" s="19">
        <v>1</v>
      </c>
      <c r="I9" s="26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</row>
    <row r="10" spans="1:37" x14ac:dyDescent="0.2">
      <c r="A10" s="27"/>
      <c r="B10" s="28" t="s">
        <v>5</v>
      </c>
      <c r="C10" s="14"/>
      <c r="D10" s="2" t="s">
        <v>6</v>
      </c>
      <c r="G10" s="19">
        <v>2</v>
      </c>
      <c r="I10" s="26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</row>
    <row r="11" spans="1:37" x14ac:dyDescent="0.2">
      <c r="A11" s="29"/>
      <c r="B11" s="30" t="s">
        <v>4</v>
      </c>
      <c r="C11" s="15"/>
      <c r="D11" s="3" t="s">
        <v>6</v>
      </c>
      <c r="G11" s="19">
        <v>3</v>
      </c>
      <c r="I11" s="26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</row>
    <row r="12" spans="1:37" x14ac:dyDescent="0.2">
      <c r="A12" s="31"/>
      <c r="B12" s="32"/>
      <c r="C12" s="9"/>
      <c r="D12" s="33"/>
      <c r="I12" s="34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</row>
    <row r="13" spans="1:37" x14ac:dyDescent="0.2">
      <c r="A13" s="24" t="s">
        <v>20</v>
      </c>
      <c r="B13" s="25" t="s">
        <v>21</v>
      </c>
      <c r="C13" s="13">
        <f>IF(E14=11, 5, IF(AND(E14&lt;11,E14&gt;8), 4, IF(AND(E14&lt;9, E14&gt;6), 3, IF(AND(E14&lt;7,E14&gt;4), 2, IF(AND(E14&lt;5, E14&gt;2), 1, 0)))))</f>
        <v>0</v>
      </c>
      <c r="D13" s="1" t="s">
        <v>8</v>
      </c>
      <c r="E13" s="19" t="s">
        <v>8</v>
      </c>
      <c r="F13" s="19" t="s">
        <v>9</v>
      </c>
      <c r="I13" s="34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</row>
    <row r="14" spans="1:37" x14ac:dyDescent="0.2">
      <c r="A14" s="27"/>
      <c r="B14" s="28" t="s">
        <v>22</v>
      </c>
      <c r="C14" s="14"/>
      <c r="D14" s="2" t="s">
        <v>8</v>
      </c>
      <c r="E14" s="17">
        <f>COUNTIF(D13:D23, "Ja")</f>
        <v>0</v>
      </c>
      <c r="I14" s="34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</row>
    <row r="15" spans="1:37" x14ac:dyDescent="0.2">
      <c r="A15" s="27"/>
      <c r="B15" s="28" t="s">
        <v>23</v>
      </c>
      <c r="C15" s="14"/>
      <c r="D15" s="2" t="s">
        <v>8</v>
      </c>
      <c r="I15" s="34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</row>
    <row r="16" spans="1:37" x14ac:dyDescent="0.2">
      <c r="A16" s="27"/>
      <c r="B16" s="28" t="s">
        <v>24</v>
      </c>
      <c r="C16" s="14"/>
      <c r="D16" s="2" t="s">
        <v>8</v>
      </c>
      <c r="I16" s="34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</row>
    <row r="17" spans="1:37" x14ac:dyDescent="0.2">
      <c r="A17" s="27"/>
      <c r="B17" s="28" t="s">
        <v>25</v>
      </c>
      <c r="C17" s="14"/>
      <c r="D17" s="2" t="s">
        <v>8</v>
      </c>
      <c r="I17" s="34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</row>
    <row r="18" spans="1:37" x14ac:dyDescent="0.2">
      <c r="A18" s="27"/>
      <c r="B18" s="28" t="s">
        <v>27</v>
      </c>
      <c r="C18" s="14"/>
      <c r="D18" s="2" t="s">
        <v>8</v>
      </c>
      <c r="I18" s="34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</row>
    <row r="19" spans="1:37" x14ac:dyDescent="0.2">
      <c r="A19" s="27"/>
      <c r="B19" s="28" t="s">
        <v>26</v>
      </c>
      <c r="C19" s="14"/>
      <c r="D19" s="2" t="s">
        <v>8</v>
      </c>
      <c r="I19" s="34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</row>
    <row r="20" spans="1:37" x14ac:dyDescent="0.2">
      <c r="A20" s="27"/>
      <c r="B20" s="28" t="s">
        <v>28</v>
      </c>
      <c r="C20" s="14"/>
      <c r="D20" s="2" t="s">
        <v>8</v>
      </c>
      <c r="I20" s="34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</row>
    <row r="21" spans="1:37" x14ac:dyDescent="0.2">
      <c r="A21" s="27"/>
      <c r="B21" s="28" t="s">
        <v>29</v>
      </c>
      <c r="C21" s="14"/>
      <c r="D21" s="2" t="s">
        <v>8</v>
      </c>
      <c r="I21" s="34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</row>
    <row r="22" spans="1:37" x14ac:dyDescent="0.2">
      <c r="A22" s="27"/>
      <c r="B22" s="28" t="s">
        <v>30</v>
      </c>
      <c r="C22" s="14"/>
      <c r="D22" s="2" t="s">
        <v>8</v>
      </c>
      <c r="I22" s="34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</row>
    <row r="23" spans="1:37" x14ac:dyDescent="0.2">
      <c r="A23" s="29"/>
      <c r="B23" s="30" t="s">
        <v>31</v>
      </c>
      <c r="C23" s="15"/>
      <c r="D23" s="3" t="s">
        <v>8</v>
      </c>
      <c r="I23" s="34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</row>
    <row r="24" spans="1:37" x14ac:dyDescent="0.2">
      <c r="A24" s="31"/>
      <c r="B24" s="32"/>
      <c r="C24" s="9"/>
      <c r="D24" s="33"/>
      <c r="I24" s="34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</row>
    <row r="25" spans="1:37" ht="15.75" x14ac:dyDescent="0.25">
      <c r="A25" s="24" t="s">
        <v>32</v>
      </c>
      <c r="B25" s="25" t="s">
        <v>21</v>
      </c>
      <c r="C25" s="13">
        <f>IF(M35=21,5,IF(AND(M35&lt;21,M35&gt;16),4,IF(AND(M35&lt;17,M35&gt;12),3,IF(AND(M35&lt;13,M35&gt;8),2,IF(AND(M35&lt;9,M35&gt;4),1,0)))))</f>
        <v>0</v>
      </c>
      <c r="D25" s="1" t="s">
        <v>8</v>
      </c>
      <c r="E25" s="35">
        <f>IF(D25="Nee", 0, 1)</f>
        <v>0</v>
      </c>
      <c r="I25" s="34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</row>
    <row r="26" spans="1:37" ht="15.75" x14ac:dyDescent="0.25">
      <c r="A26" s="27"/>
      <c r="B26" s="28" t="s">
        <v>22</v>
      </c>
      <c r="C26" s="14"/>
      <c r="D26" s="2" t="s">
        <v>8</v>
      </c>
      <c r="E26" s="35">
        <f>IF(D26="Nee", 0, 1)</f>
        <v>0</v>
      </c>
      <c r="I26" s="34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</row>
    <row r="27" spans="1:37" x14ac:dyDescent="0.2">
      <c r="A27" s="27"/>
      <c r="B27" s="28" t="s">
        <v>33</v>
      </c>
      <c r="C27" s="14"/>
      <c r="D27" s="2">
        <v>0</v>
      </c>
      <c r="E27" s="19">
        <v>0</v>
      </c>
      <c r="F27" s="19">
        <v>1</v>
      </c>
      <c r="G27" s="19">
        <v>2</v>
      </c>
      <c r="H27" s="19">
        <v>3</v>
      </c>
      <c r="I27" s="36">
        <f>SUM(D27:D28)</f>
        <v>0</v>
      </c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</row>
    <row r="28" spans="1:37" ht="15.75" x14ac:dyDescent="0.25">
      <c r="A28" s="27"/>
      <c r="B28" s="28" t="s">
        <v>34</v>
      </c>
      <c r="C28" s="14"/>
      <c r="D28" s="2">
        <v>0</v>
      </c>
      <c r="E28" s="19">
        <v>0</v>
      </c>
      <c r="F28" s="19">
        <v>1</v>
      </c>
      <c r="G28" s="19">
        <v>2</v>
      </c>
      <c r="H28" s="19">
        <v>3</v>
      </c>
      <c r="J28" s="37">
        <f>IF(I27=6, 3, IF(AND(I27&lt;6,I27&gt;3, 2), 2, IF(AND(I27&gt;1,I27&lt;4), 1, 0)))</f>
        <v>0</v>
      </c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</row>
    <row r="29" spans="1:37" ht="15.75" x14ac:dyDescent="0.25">
      <c r="A29" s="27"/>
      <c r="B29" s="28" t="s">
        <v>35</v>
      </c>
      <c r="C29" s="14"/>
      <c r="D29" s="2" t="s">
        <v>8</v>
      </c>
      <c r="E29" s="35">
        <f>IF(D29="Nee", 0, 1)</f>
        <v>0</v>
      </c>
      <c r="I29" s="34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</row>
    <row r="30" spans="1:37" ht="15.75" x14ac:dyDescent="0.25">
      <c r="A30" s="27"/>
      <c r="B30" s="28" t="s">
        <v>36</v>
      </c>
      <c r="C30" s="14"/>
      <c r="D30" s="2" t="s">
        <v>8</v>
      </c>
      <c r="E30" s="35">
        <f>IF(D30="Nee", 0, 1)</f>
        <v>0</v>
      </c>
      <c r="I30" s="34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</row>
    <row r="31" spans="1:37" ht="15.75" x14ac:dyDescent="0.25">
      <c r="A31" s="27"/>
      <c r="B31" s="28" t="s">
        <v>37</v>
      </c>
      <c r="C31" s="14"/>
      <c r="D31" s="2">
        <v>0</v>
      </c>
      <c r="E31" s="19">
        <v>0</v>
      </c>
      <c r="F31" s="19">
        <v>1</v>
      </c>
      <c r="G31" s="19">
        <v>2</v>
      </c>
      <c r="H31" s="19">
        <v>3</v>
      </c>
      <c r="I31" s="34">
        <v>4</v>
      </c>
      <c r="J31" s="19">
        <v>5</v>
      </c>
      <c r="K31" s="19">
        <v>6</v>
      </c>
      <c r="L31" s="19">
        <v>7</v>
      </c>
      <c r="M31" s="35">
        <f>IF(D31=7, 3, IF(AND(D31&lt;7,D31&gt;4),2,IF(AND(D31&lt;5,D31&gt;2),1,0)))</f>
        <v>0</v>
      </c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</row>
    <row r="32" spans="1:37" ht="15.75" x14ac:dyDescent="0.25">
      <c r="A32" s="27"/>
      <c r="B32" s="28" t="s">
        <v>38</v>
      </c>
      <c r="C32" s="14"/>
      <c r="D32" s="2" t="s">
        <v>8</v>
      </c>
      <c r="E32" s="35">
        <f>IF(D32="Nee", 0, 1)</f>
        <v>0</v>
      </c>
      <c r="I32" s="34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</row>
    <row r="33" spans="1:37" ht="15.75" x14ac:dyDescent="0.25">
      <c r="A33" s="27"/>
      <c r="B33" s="28" t="s">
        <v>39</v>
      </c>
      <c r="C33" s="14"/>
      <c r="D33" s="2" t="s">
        <v>8</v>
      </c>
      <c r="E33" s="35">
        <f>IF(D33="Nee", 0, 1)</f>
        <v>0</v>
      </c>
      <c r="I33" s="34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</row>
    <row r="34" spans="1:37" ht="15.75" x14ac:dyDescent="0.25">
      <c r="A34" s="27"/>
      <c r="B34" s="28" t="s">
        <v>40</v>
      </c>
      <c r="C34" s="14"/>
      <c r="D34" s="2" t="s">
        <v>8</v>
      </c>
      <c r="E34" s="35">
        <f>IF(D34="Nee", 0, 1)</f>
        <v>0</v>
      </c>
      <c r="I34" s="34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</row>
    <row r="35" spans="1:37" ht="15.75" x14ac:dyDescent="0.25">
      <c r="A35" s="29"/>
      <c r="B35" s="30" t="s">
        <v>41</v>
      </c>
      <c r="C35" s="15"/>
      <c r="D35" s="3">
        <v>0</v>
      </c>
      <c r="E35" s="19">
        <v>0</v>
      </c>
      <c r="F35" s="19">
        <v>1</v>
      </c>
      <c r="G35" s="19">
        <v>2</v>
      </c>
      <c r="H35" s="19">
        <v>3</v>
      </c>
      <c r="I35" s="34">
        <v>4</v>
      </c>
      <c r="J35" s="19">
        <v>5</v>
      </c>
      <c r="K35" s="35">
        <f>IF(D35=5,2,IF(AND(D35&lt;5,D35&gt;2),1,0))</f>
        <v>0</v>
      </c>
      <c r="M35" s="17">
        <f>SUM(E25+E26+I27+J28+E29+E30+M31+E32+E33+E34+K35)</f>
        <v>0</v>
      </c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</row>
    <row r="36" spans="1:37" x14ac:dyDescent="0.2">
      <c r="A36" s="31"/>
      <c r="B36" s="32"/>
      <c r="C36" s="9"/>
      <c r="D36" s="33"/>
      <c r="I36" s="34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</row>
    <row r="37" spans="1:37" ht="15.75" x14ac:dyDescent="0.25">
      <c r="A37" s="24" t="s">
        <v>42</v>
      </c>
      <c r="B37" s="25" t="s">
        <v>21</v>
      </c>
      <c r="C37" s="13">
        <f>IF(I45=10,5,IF(AND(I45&lt;10,I45&gt;7),4,IF(AND(I45&lt;8,I45&gt;5),3,IF(AND(I45&lt;6,I45&gt;3),2,IF(AND(I45&lt;4,I45&gt;1),1,0)))))</f>
        <v>0</v>
      </c>
      <c r="D37" s="1" t="s">
        <v>8</v>
      </c>
      <c r="E37" s="35">
        <f t="shared" ref="E37:E44" si="0">IF(D37="Nee", 0, 1)</f>
        <v>0</v>
      </c>
      <c r="I37" s="34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</row>
    <row r="38" spans="1:37" ht="15.75" x14ac:dyDescent="0.25">
      <c r="A38" s="27"/>
      <c r="B38" s="28" t="s">
        <v>22</v>
      </c>
      <c r="C38" s="14"/>
      <c r="D38" s="2" t="s">
        <v>8</v>
      </c>
      <c r="E38" s="35">
        <f t="shared" si="0"/>
        <v>0</v>
      </c>
      <c r="I38" s="34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</row>
    <row r="39" spans="1:37" ht="15.75" customHeight="1" x14ac:dyDescent="0.25">
      <c r="A39" s="27"/>
      <c r="B39" s="28" t="s">
        <v>43</v>
      </c>
      <c r="C39" s="14"/>
      <c r="D39" s="2" t="s">
        <v>8</v>
      </c>
      <c r="E39" s="35">
        <f t="shared" si="0"/>
        <v>0</v>
      </c>
      <c r="I39" s="34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</row>
    <row r="40" spans="1:37" ht="15.75" x14ac:dyDescent="0.25">
      <c r="A40" s="27"/>
      <c r="B40" s="28" t="s">
        <v>44</v>
      </c>
      <c r="C40" s="14"/>
      <c r="D40" s="2" t="s">
        <v>8</v>
      </c>
      <c r="E40" s="35">
        <f t="shared" si="0"/>
        <v>0</v>
      </c>
      <c r="I40" s="34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</row>
    <row r="41" spans="1:37" ht="15.75" x14ac:dyDescent="0.25">
      <c r="A41" s="27"/>
      <c r="B41" s="28" t="s">
        <v>45</v>
      </c>
      <c r="C41" s="14"/>
      <c r="D41" s="2" t="s">
        <v>8</v>
      </c>
      <c r="E41" s="35">
        <f t="shared" si="0"/>
        <v>0</v>
      </c>
      <c r="I41" s="34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</row>
    <row r="42" spans="1:37" ht="15.75" x14ac:dyDescent="0.25">
      <c r="A42" s="27"/>
      <c r="B42" s="28" t="s">
        <v>46</v>
      </c>
      <c r="C42" s="14"/>
      <c r="D42" s="2" t="s">
        <v>8</v>
      </c>
      <c r="E42" s="35">
        <f t="shared" si="0"/>
        <v>0</v>
      </c>
      <c r="I42" s="34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</row>
    <row r="43" spans="1:37" ht="15.75" x14ac:dyDescent="0.25">
      <c r="A43" s="27"/>
      <c r="B43" s="28" t="s">
        <v>47</v>
      </c>
      <c r="C43" s="14"/>
      <c r="D43" s="2" t="s">
        <v>8</v>
      </c>
      <c r="E43" s="35">
        <f t="shared" si="0"/>
        <v>0</v>
      </c>
      <c r="I43" s="34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</row>
    <row r="44" spans="1:37" ht="15.75" x14ac:dyDescent="0.25">
      <c r="A44" s="27"/>
      <c r="B44" s="28" t="s">
        <v>48</v>
      </c>
      <c r="C44" s="14"/>
      <c r="D44" s="2" t="s">
        <v>8</v>
      </c>
      <c r="E44" s="35">
        <f t="shared" si="0"/>
        <v>0</v>
      </c>
      <c r="I44" s="34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</row>
    <row r="45" spans="1:37" x14ac:dyDescent="0.2">
      <c r="A45" s="29"/>
      <c r="B45" s="30" t="s">
        <v>49</v>
      </c>
      <c r="C45" s="15"/>
      <c r="D45" s="3" t="s">
        <v>6</v>
      </c>
      <c r="E45" s="19" t="s">
        <v>6</v>
      </c>
      <c r="F45" s="19" t="s">
        <v>50</v>
      </c>
      <c r="G45" s="19" t="s">
        <v>7</v>
      </c>
      <c r="H45" s="34">
        <f>IF(D45="Onvoldoende", 0, IF(D45="Matig",1,2))</f>
        <v>0</v>
      </c>
      <c r="I45" s="19">
        <f>SUM(E37:E43,E44,H45)</f>
        <v>0</v>
      </c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</row>
    <row r="46" spans="1:37" x14ac:dyDescent="0.2">
      <c r="A46" s="31"/>
      <c r="B46" s="32"/>
      <c r="C46" s="9"/>
      <c r="D46" s="33"/>
      <c r="I46" s="34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</row>
    <row r="47" spans="1:37" ht="15.75" x14ac:dyDescent="0.25">
      <c r="A47" s="24" t="s">
        <v>51</v>
      </c>
      <c r="B47" s="25" t="s">
        <v>21</v>
      </c>
      <c r="C47" s="13">
        <f>IF(I55=9,5,IF(AND(I55&lt;9,I55&gt;6),4,IF(AND(I55&lt;7,I55&gt;4),3,IF(AND(I55&lt;5,I55&gt;2),2,IF(AND(I55&lt;3,I55&gt;0),1,0)))))</f>
        <v>0</v>
      </c>
      <c r="D47" s="1" t="s">
        <v>8</v>
      </c>
      <c r="E47" s="35">
        <f t="shared" ref="E47:E55" si="1">IF(D47="Nee", 0, 1)</f>
        <v>0</v>
      </c>
      <c r="I47" s="34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</row>
    <row r="48" spans="1:37" ht="15.75" x14ac:dyDescent="0.25">
      <c r="A48" s="27"/>
      <c r="B48" s="28" t="s">
        <v>22</v>
      </c>
      <c r="C48" s="14"/>
      <c r="D48" s="2" t="s">
        <v>8</v>
      </c>
      <c r="E48" s="35">
        <f t="shared" si="1"/>
        <v>0</v>
      </c>
      <c r="I48" s="34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</row>
    <row r="49" spans="1:37" ht="15.75" x14ac:dyDescent="0.25">
      <c r="A49" s="27"/>
      <c r="B49" s="28" t="s">
        <v>52</v>
      </c>
      <c r="C49" s="14"/>
      <c r="D49" s="2" t="s">
        <v>8</v>
      </c>
      <c r="E49" s="35">
        <f t="shared" si="1"/>
        <v>0</v>
      </c>
      <c r="I49" s="34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</row>
    <row r="50" spans="1:37" ht="15.75" x14ac:dyDescent="0.25">
      <c r="A50" s="27"/>
      <c r="B50" s="28" t="s">
        <v>53</v>
      </c>
      <c r="C50" s="14"/>
      <c r="D50" s="2" t="s">
        <v>8</v>
      </c>
      <c r="E50" s="35">
        <f t="shared" si="1"/>
        <v>0</v>
      </c>
      <c r="I50" s="34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</row>
    <row r="51" spans="1:37" ht="15.75" x14ac:dyDescent="0.25">
      <c r="A51" s="27"/>
      <c r="B51" s="28" t="s">
        <v>54</v>
      </c>
      <c r="C51" s="14"/>
      <c r="D51" s="2" t="s">
        <v>8</v>
      </c>
      <c r="E51" s="35">
        <f t="shared" si="1"/>
        <v>0</v>
      </c>
      <c r="I51" s="34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</row>
    <row r="52" spans="1:37" ht="15.75" x14ac:dyDescent="0.25">
      <c r="A52" s="27"/>
      <c r="B52" s="28" t="s">
        <v>55</v>
      </c>
      <c r="C52" s="14"/>
      <c r="D52" s="2" t="s">
        <v>8</v>
      </c>
      <c r="E52" s="35">
        <f t="shared" si="1"/>
        <v>0</v>
      </c>
      <c r="I52" s="34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</row>
    <row r="53" spans="1:37" ht="15.75" x14ac:dyDescent="0.25">
      <c r="A53" s="27"/>
      <c r="B53" s="28" t="s">
        <v>56</v>
      </c>
      <c r="C53" s="14"/>
      <c r="D53" s="2" t="s">
        <v>8</v>
      </c>
      <c r="E53" s="35">
        <f t="shared" si="1"/>
        <v>0</v>
      </c>
      <c r="I53" s="34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</row>
    <row r="54" spans="1:37" ht="15.75" x14ac:dyDescent="0.25">
      <c r="A54" s="27"/>
      <c r="B54" s="28" t="s">
        <v>57</v>
      </c>
      <c r="C54" s="14"/>
      <c r="D54" s="2" t="s">
        <v>8</v>
      </c>
      <c r="E54" s="35">
        <f t="shared" si="1"/>
        <v>0</v>
      </c>
      <c r="I54" s="34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</row>
    <row r="55" spans="1:37" ht="15.75" x14ac:dyDescent="0.25">
      <c r="A55" s="29"/>
      <c r="B55" s="30" t="s">
        <v>58</v>
      </c>
      <c r="C55" s="15"/>
      <c r="D55" s="3" t="s">
        <v>8</v>
      </c>
      <c r="E55" s="35">
        <f t="shared" si="1"/>
        <v>0</v>
      </c>
      <c r="I55" s="34">
        <f>SUM(E47:E55)</f>
        <v>0</v>
      </c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</row>
    <row r="56" spans="1:37" ht="15.75" x14ac:dyDescent="0.25">
      <c r="A56" s="31"/>
      <c r="B56" s="32"/>
      <c r="C56" s="9"/>
      <c r="D56" s="33"/>
      <c r="E56" s="38"/>
      <c r="I56" s="34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</row>
    <row r="57" spans="1:37" ht="15.75" x14ac:dyDescent="0.25">
      <c r="A57" s="24" t="s">
        <v>59</v>
      </c>
      <c r="B57" s="25" t="s">
        <v>21</v>
      </c>
      <c r="C57" s="13">
        <f>IF(I66=10,5,IF(AND(I66&lt;10,I66&gt;7),4,IF(AND(I66&lt;8,I66&gt;5),3,IF(AND(I66&lt;6,I66&gt;3),2,IF(AND(I66&lt;4,I66&gt;1),1,0)))))</f>
        <v>0</v>
      </c>
      <c r="D57" s="1" t="s">
        <v>8</v>
      </c>
      <c r="E57" s="35">
        <f t="shared" ref="E57:E66" si="2">IF(D57="Nee", 0, 1)</f>
        <v>0</v>
      </c>
      <c r="I57" s="34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</row>
    <row r="58" spans="1:37" ht="15.75" x14ac:dyDescent="0.25">
      <c r="A58" s="27"/>
      <c r="B58" s="28" t="s">
        <v>22</v>
      </c>
      <c r="C58" s="14"/>
      <c r="D58" s="2" t="s">
        <v>8</v>
      </c>
      <c r="E58" s="35">
        <f t="shared" si="2"/>
        <v>0</v>
      </c>
      <c r="I58" s="34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</row>
    <row r="59" spans="1:37" ht="15.75" x14ac:dyDescent="0.25">
      <c r="A59" s="27"/>
      <c r="B59" s="28" t="s">
        <v>60</v>
      </c>
      <c r="C59" s="14"/>
      <c r="D59" s="2" t="s">
        <v>8</v>
      </c>
      <c r="E59" s="35">
        <f t="shared" si="2"/>
        <v>0</v>
      </c>
      <c r="I59" s="34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</row>
    <row r="60" spans="1:37" ht="15.75" x14ac:dyDescent="0.25">
      <c r="A60" s="27"/>
      <c r="B60" s="28" t="s">
        <v>61</v>
      </c>
      <c r="C60" s="14"/>
      <c r="D60" s="2" t="s">
        <v>8</v>
      </c>
      <c r="E60" s="35">
        <f t="shared" si="2"/>
        <v>0</v>
      </c>
      <c r="I60" s="34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</row>
    <row r="61" spans="1:37" ht="15.75" x14ac:dyDescent="0.25">
      <c r="A61" s="27"/>
      <c r="B61" s="28" t="s">
        <v>62</v>
      </c>
      <c r="C61" s="14"/>
      <c r="D61" s="2" t="s">
        <v>8</v>
      </c>
      <c r="E61" s="35">
        <f t="shared" si="2"/>
        <v>0</v>
      </c>
      <c r="I61" s="34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</row>
    <row r="62" spans="1:37" ht="15.75" x14ac:dyDescent="0.25">
      <c r="A62" s="27"/>
      <c r="B62" s="28" t="s">
        <v>63</v>
      </c>
      <c r="C62" s="14"/>
      <c r="D62" s="2" t="s">
        <v>8</v>
      </c>
      <c r="E62" s="35">
        <f t="shared" si="2"/>
        <v>0</v>
      </c>
      <c r="I62" s="34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</row>
    <row r="63" spans="1:37" ht="15.75" x14ac:dyDescent="0.25">
      <c r="A63" s="27"/>
      <c r="B63" s="28" t="s">
        <v>64</v>
      </c>
      <c r="C63" s="14"/>
      <c r="D63" s="2" t="s">
        <v>8</v>
      </c>
      <c r="E63" s="35">
        <f t="shared" si="2"/>
        <v>0</v>
      </c>
      <c r="I63" s="34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</row>
    <row r="64" spans="1:37" ht="15.75" x14ac:dyDescent="0.25">
      <c r="A64" s="27"/>
      <c r="B64" s="28" t="s">
        <v>65</v>
      </c>
      <c r="C64" s="14"/>
      <c r="D64" s="2" t="s">
        <v>8</v>
      </c>
      <c r="E64" s="35">
        <f t="shared" si="2"/>
        <v>0</v>
      </c>
      <c r="I64" s="34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</row>
    <row r="65" spans="1:37" ht="15.75" x14ac:dyDescent="0.25">
      <c r="A65" s="27"/>
      <c r="B65" s="28" t="s">
        <v>66</v>
      </c>
      <c r="C65" s="14"/>
      <c r="D65" s="2" t="s">
        <v>8</v>
      </c>
      <c r="E65" s="35">
        <f t="shared" si="2"/>
        <v>0</v>
      </c>
      <c r="I65" s="34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</row>
    <row r="66" spans="1:37" ht="15.75" x14ac:dyDescent="0.25">
      <c r="A66" s="29"/>
      <c r="B66" s="30" t="s">
        <v>67</v>
      </c>
      <c r="C66" s="15"/>
      <c r="D66" s="3" t="s">
        <v>8</v>
      </c>
      <c r="E66" s="35">
        <f t="shared" si="2"/>
        <v>0</v>
      </c>
      <c r="I66" s="34">
        <f>SUM(E57:E66)</f>
        <v>0</v>
      </c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</row>
    <row r="67" spans="1:37" ht="15.75" x14ac:dyDescent="0.25">
      <c r="A67" s="31"/>
      <c r="B67" s="32"/>
      <c r="C67" s="9"/>
      <c r="D67" s="33"/>
      <c r="E67" s="38"/>
      <c r="I67" s="34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</row>
    <row r="68" spans="1:37" ht="15.75" x14ac:dyDescent="0.25">
      <c r="A68" s="24" t="s">
        <v>73</v>
      </c>
      <c r="B68" s="25" t="s">
        <v>21</v>
      </c>
      <c r="C68" s="13">
        <f>IF(I72=8,5,IF(I72=7,4,IF(I72=6,3,IF(I72=5,2,IF(I72=4,1,0)))))</f>
        <v>0</v>
      </c>
      <c r="D68" s="1" t="s">
        <v>8</v>
      </c>
      <c r="E68" s="35">
        <f>IF(D68="Nee", 0, 1)</f>
        <v>0</v>
      </c>
      <c r="I68" s="34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</row>
    <row r="69" spans="1:37" ht="15.75" x14ac:dyDescent="0.25">
      <c r="A69" s="27"/>
      <c r="B69" s="28" t="s">
        <v>22</v>
      </c>
      <c r="C69" s="14"/>
      <c r="D69" s="2" t="s">
        <v>8</v>
      </c>
      <c r="E69" s="35">
        <f>IF(D69="Nee", 0, 1)</f>
        <v>0</v>
      </c>
      <c r="I69" s="34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</row>
    <row r="70" spans="1:37" x14ac:dyDescent="0.2">
      <c r="A70" s="27"/>
      <c r="B70" s="28" t="s">
        <v>68</v>
      </c>
      <c r="C70" s="14"/>
      <c r="D70" s="2" t="s">
        <v>69</v>
      </c>
      <c r="E70" s="17" t="s">
        <v>69</v>
      </c>
      <c r="F70" s="19" t="s">
        <v>6</v>
      </c>
      <c r="G70" s="19" t="s">
        <v>50</v>
      </c>
      <c r="H70" s="19" t="s">
        <v>7</v>
      </c>
      <c r="I70" s="34" t="s">
        <v>70</v>
      </c>
      <c r="J70" s="19">
        <f>IF(D70="Niet gemaakt",0,IF(D70="Onvoldoende",1,IF(D70="Matig",2,IF(D70="Voldoende",3,4))))</f>
        <v>0</v>
      </c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</row>
    <row r="71" spans="1:37" ht="15.75" x14ac:dyDescent="0.25">
      <c r="A71" s="27"/>
      <c r="B71" s="28" t="s">
        <v>71</v>
      </c>
      <c r="C71" s="14"/>
      <c r="D71" s="2" t="s">
        <v>8</v>
      </c>
      <c r="E71" s="35">
        <f>IF(D71="Nee", 0, 1)</f>
        <v>0</v>
      </c>
      <c r="I71" s="34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</row>
    <row r="72" spans="1:37" ht="15.75" x14ac:dyDescent="0.25">
      <c r="A72" s="29"/>
      <c r="B72" s="30" t="s">
        <v>72</v>
      </c>
      <c r="C72" s="15"/>
      <c r="D72" s="3" t="s">
        <v>8</v>
      </c>
      <c r="E72" s="35">
        <f>IF(D72="Nee", 0, 1)</f>
        <v>0</v>
      </c>
      <c r="I72" s="34">
        <f>SUM(E68:E69,J70,E71:E72)</f>
        <v>0</v>
      </c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</row>
    <row r="73" spans="1:37" ht="15.75" x14ac:dyDescent="0.25">
      <c r="A73" s="31"/>
      <c r="B73" s="32"/>
      <c r="C73" s="9"/>
      <c r="D73" s="33"/>
      <c r="E73" s="38"/>
      <c r="I73" s="34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</row>
    <row r="74" spans="1:37" x14ac:dyDescent="0.2">
      <c r="A74" s="39"/>
      <c r="B74" s="40" t="s">
        <v>11</v>
      </c>
      <c r="C74" s="41">
        <f>SUM(C68,C57,C47,C37,C25,C13,C6)</f>
        <v>0</v>
      </c>
      <c r="D74" s="42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</row>
    <row r="75" spans="1:37" ht="15.75" x14ac:dyDescent="0.25">
      <c r="A75" s="43"/>
      <c r="B75" s="44" t="s">
        <v>12</v>
      </c>
      <c r="C75" s="45">
        <f>SUM(((9/I75)*C74)+1)</f>
        <v>1</v>
      </c>
      <c r="D75" s="46"/>
      <c r="I75" s="19">
        <v>32</v>
      </c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</row>
    <row r="76" spans="1:37" x14ac:dyDescent="0.2">
      <c r="A76" s="16"/>
      <c r="B76" s="17"/>
      <c r="C76" s="16"/>
      <c r="D76" s="18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</row>
    <row r="77" spans="1:37" x14ac:dyDescent="0.2">
      <c r="A77" s="16"/>
      <c r="B77" s="17"/>
      <c r="C77" s="16"/>
      <c r="D77" s="18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</row>
    <row r="78" spans="1:37" x14ac:dyDescent="0.2">
      <c r="A78" s="16"/>
      <c r="B78" s="17"/>
      <c r="C78" s="16"/>
      <c r="D78" s="18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</row>
    <row r="79" spans="1:37" x14ac:dyDescent="0.2">
      <c r="A79" s="16"/>
      <c r="B79" s="17"/>
      <c r="C79" s="16"/>
      <c r="D79" s="18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</row>
    <row r="80" spans="1:37" x14ac:dyDescent="0.2">
      <c r="A80" s="16"/>
      <c r="B80" s="17"/>
      <c r="C80" s="16"/>
      <c r="D80" s="18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</row>
    <row r="81" spans="1:37" x14ac:dyDescent="0.2">
      <c r="A81" s="16"/>
      <c r="B81" s="17"/>
      <c r="C81" s="16"/>
      <c r="D81" s="18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</row>
    <row r="82" spans="1:37" x14ac:dyDescent="0.2">
      <c r="A82" s="16"/>
      <c r="B82" s="17"/>
      <c r="C82" s="16"/>
      <c r="D82" s="18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</row>
    <row r="83" spans="1:37" x14ac:dyDescent="0.2">
      <c r="AE83" s="17"/>
      <c r="AF83" s="17"/>
      <c r="AG83" s="17"/>
      <c r="AH83" s="17"/>
      <c r="AI83" s="17"/>
      <c r="AJ83" s="17"/>
      <c r="AK83" s="17"/>
    </row>
  </sheetData>
  <sheetProtection algorithmName="SHA-512" hashValue="XLZofNdGEf2/+71IvMMH1HktlCZVoilw6gNK1fVH1jrmFF1fwI5DYmwlluEDNJQsAsBO+7CjdGgtfE3XmF8vCA==" saltValue="KKCajP39XOQjxxnWzmCYYw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C40:C44 C6:C38 B6:B73 A6:A38 C50:C54 C46:C48 A40:A73" name="Bereik1"/>
  </protectedRanges>
  <mergeCells count="19">
    <mergeCell ref="A57:A66"/>
    <mergeCell ref="C57:C66"/>
    <mergeCell ref="A68:A72"/>
    <mergeCell ref="C68:C72"/>
    <mergeCell ref="C74:D74"/>
    <mergeCell ref="C75:D75"/>
    <mergeCell ref="A25:A35"/>
    <mergeCell ref="C25:C35"/>
    <mergeCell ref="A37:A45"/>
    <mergeCell ref="C37:C45"/>
    <mergeCell ref="A47:A55"/>
    <mergeCell ref="C47:C55"/>
    <mergeCell ref="A2:D2"/>
    <mergeCell ref="A4:B4"/>
    <mergeCell ref="A6:A11"/>
    <mergeCell ref="C6:C11"/>
    <mergeCell ref="I6:I11"/>
    <mergeCell ref="A13:A23"/>
    <mergeCell ref="C13:C23"/>
  </mergeCells>
  <dataValidations count="8">
    <dataValidation type="list" allowBlank="1" showInputMessage="1" showErrorMessage="1" sqref="D6:D11">
      <formula1>$G$6:$G$7</formula1>
    </dataValidation>
    <dataValidation type="list" allowBlank="1" showInputMessage="1" showErrorMessage="1" sqref="D13:D23 D25:D26 D29:D30 D32:D34 D37:D44 D47:D66 D68:D69 D71:D72">
      <formula1>$E$13:$F$13</formula1>
    </dataValidation>
    <dataValidation type="list" allowBlank="1" showInputMessage="1" showErrorMessage="1" sqref="D27">
      <formula1>$E$27:$H$27</formula1>
    </dataValidation>
    <dataValidation type="list" allowBlank="1" showInputMessage="1" showErrorMessage="1" sqref="D28">
      <formula1>$E$28:$H$28</formula1>
    </dataValidation>
    <dataValidation type="list" allowBlank="1" showInputMessage="1" showErrorMessage="1" sqref="D31">
      <formula1>$E$31:$L$31</formula1>
    </dataValidation>
    <dataValidation type="list" allowBlank="1" showInputMessage="1" showErrorMessage="1" sqref="D35">
      <formula1>$E$35:$J$35</formula1>
    </dataValidation>
    <dataValidation type="list" allowBlank="1" showInputMessage="1" showErrorMessage="1" sqref="D45">
      <formula1>$E$45:$G$45</formula1>
    </dataValidation>
    <dataValidation type="list" allowBlank="1" showInputMessage="1" showErrorMessage="1" sqref="D70">
      <formula1>$E$70:$I$70</formula1>
    </dataValidation>
  </dataValidation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3"/>
  <sheetViews>
    <sheetView workbookViewId="0">
      <selection sqref="A1:XFD1048576"/>
    </sheetView>
  </sheetViews>
  <sheetFormatPr defaultRowHeight="15" x14ac:dyDescent="0.2"/>
  <cols>
    <col min="1" max="1" width="9.140625" style="47"/>
    <col min="2" max="2" width="99.5703125" style="19" bestFit="1" customWidth="1"/>
    <col min="3" max="3" width="5.42578125" style="47" customWidth="1"/>
    <col min="4" max="4" width="15.5703125" style="48" bestFit="1" customWidth="1"/>
    <col min="5" max="5" width="9.140625" style="19" hidden="1" customWidth="1"/>
    <col min="6" max="6" width="10.5703125" style="19" hidden="1" customWidth="1"/>
    <col min="7" max="12" width="9.140625" style="19" hidden="1" customWidth="1"/>
    <col min="13" max="13" width="0" style="19" hidden="1" customWidth="1"/>
    <col min="14" max="16384" width="9.140625" style="19"/>
  </cols>
  <sheetData>
    <row r="1" spans="1:37" x14ac:dyDescent="0.2">
      <c r="A1" s="16"/>
      <c r="B1" s="17"/>
      <c r="C1" s="16"/>
      <c r="D1" s="18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</row>
    <row r="2" spans="1:37" ht="15.75" x14ac:dyDescent="0.2">
      <c r="A2" s="20" t="s">
        <v>74</v>
      </c>
      <c r="B2" s="20"/>
      <c r="C2" s="20"/>
      <c r="D2" s="20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</row>
    <row r="3" spans="1:37" ht="15.75" x14ac:dyDescent="0.2">
      <c r="A3" s="21"/>
      <c r="B3" s="21"/>
      <c r="C3" s="21"/>
      <c r="D3" s="21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</row>
    <row r="4" spans="1:37" ht="30" customHeight="1" x14ac:dyDescent="0.2">
      <c r="A4" s="11" t="s">
        <v>13</v>
      </c>
      <c r="B4" s="12"/>
      <c r="C4" s="16"/>
      <c r="D4" s="4" t="s">
        <v>14</v>
      </c>
      <c r="E4" s="22"/>
      <c r="F4" s="22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5" spans="1:37" x14ac:dyDescent="0.2">
      <c r="A5" s="16"/>
      <c r="B5" s="23"/>
      <c r="C5" s="16"/>
      <c r="D5" s="18"/>
      <c r="E5" s="17">
        <f>COUNTIF(D6:D11, "Voldoende")</f>
        <v>0</v>
      </c>
      <c r="F5" s="17">
        <f>COUNTIF(D6:D11, "Onvoldoende")</f>
        <v>6</v>
      </c>
      <c r="G5" s="17"/>
      <c r="H5" s="17"/>
      <c r="I5" s="17" t="s">
        <v>10</v>
      </c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</row>
    <row r="6" spans="1:37" x14ac:dyDescent="0.2">
      <c r="A6" s="24" t="s">
        <v>0</v>
      </c>
      <c r="B6" s="25" t="s">
        <v>1</v>
      </c>
      <c r="C6" s="13">
        <f>IF(E5&gt;5, 2, IF(AND(E5&gt;2,E5&lt;6), 1, 0))</f>
        <v>0</v>
      </c>
      <c r="D6" s="1" t="s">
        <v>6</v>
      </c>
      <c r="G6" s="19" t="s">
        <v>7</v>
      </c>
      <c r="I6" s="26">
        <v>2</v>
      </c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</row>
    <row r="7" spans="1:37" x14ac:dyDescent="0.2">
      <c r="A7" s="27"/>
      <c r="B7" s="28" t="s">
        <v>2</v>
      </c>
      <c r="C7" s="14"/>
      <c r="D7" s="2" t="s">
        <v>6</v>
      </c>
      <c r="G7" s="19" t="s">
        <v>6</v>
      </c>
      <c r="I7" s="26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</row>
    <row r="8" spans="1:37" x14ac:dyDescent="0.2">
      <c r="A8" s="27"/>
      <c r="B8" s="28" t="s">
        <v>19</v>
      </c>
      <c r="C8" s="14"/>
      <c r="D8" s="2" t="s">
        <v>6</v>
      </c>
      <c r="G8" s="19">
        <v>0</v>
      </c>
      <c r="I8" s="26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</row>
    <row r="9" spans="1:37" x14ac:dyDescent="0.2">
      <c r="A9" s="27"/>
      <c r="B9" s="28" t="s">
        <v>3</v>
      </c>
      <c r="C9" s="14"/>
      <c r="D9" s="2" t="s">
        <v>6</v>
      </c>
      <c r="G9" s="19">
        <v>1</v>
      </c>
      <c r="I9" s="26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</row>
    <row r="10" spans="1:37" x14ac:dyDescent="0.2">
      <c r="A10" s="27"/>
      <c r="B10" s="28" t="s">
        <v>5</v>
      </c>
      <c r="C10" s="14"/>
      <c r="D10" s="2" t="s">
        <v>6</v>
      </c>
      <c r="G10" s="19">
        <v>2</v>
      </c>
      <c r="I10" s="26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</row>
    <row r="11" spans="1:37" x14ac:dyDescent="0.2">
      <c r="A11" s="29"/>
      <c r="B11" s="30" t="s">
        <v>4</v>
      </c>
      <c r="C11" s="15"/>
      <c r="D11" s="3" t="s">
        <v>6</v>
      </c>
      <c r="G11" s="19">
        <v>3</v>
      </c>
      <c r="I11" s="26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</row>
    <row r="12" spans="1:37" x14ac:dyDescent="0.2">
      <c r="A12" s="31"/>
      <c r="B12" s="32"/>
      <c r="C12" s="9"/>
      <c r="D12" s="33"/>
      <c r="I12" s="34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</row>
    <row r="13" spans="1:37" x14ac:dyDescent="0.2">
      <c r="A13" s="24" t="s">
        <v>20</v>
      </c>
      <c r="B13" s="25" t="s">
        <v>21</v>
      </c>
      <c r="C13" s="13">
        <f>IF(E14=11, 5, IF(AND(E14&lt;11,E14&gt;8), 4, IF(AND(E14&lt;9, E14&gt;6), 3, IF(AND(E14&lt;7,E14&gt;4), 2, IF(AND(E14&lt;5, E14&gt;2), 1, 0)))))</f>
        <v>0</v>
      </c>
      <c r="D13" s="1" t="s">
        <v>8</v>
      </c>
      <c r="E13" s="19" t="s">
        <v>8</v>
      </c>
      <c r="F13" s="19" t="s">
        <v>9</v>
      </c>
      <c r="I13" s="34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</row>
    <row r="14" spans="1:37" x14ac:dyDescent="0.2">
      <c r="A14" s="27"/>
      <c r="B14" s="28" t="s">
        <v>22</v>
      </c>
      <c r="C14" s="14"/>
      <c r="D14" s="2" t="s">
        <v>8</v>
      </c>
      <c r="E14" s="17">
        <f>COUNTIF(D13:D23, "Ja")</f>
        <v>0</v>
      </c>
      <c r="I14" s="34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</row>
    <row r="15" spans="1:37" x14ac:dyDescent="0.2">
      <c r="A15" s="27"/>
      <c r="B15" s="28" t="s">
        <v>23</v>
      </c>
      <c r="C15" s="14"/>
      <c r="D15" s="2" t="s">
        <v>8</v>
      </c>
      <c r="I15" s="34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</row>
    <row r="16" spans="1:37" x14ac:dyDescent="0.2">
      <c r="A16" s="27"/>
      <c r="B16" s="28" t="s">
        <v>24</v>
      </c>
      <c r="C16" s="14"/>
      <c r="D16" s="2" t="s">
        <v>8</v>
      </c>
      <c r="I16" s="34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</row>
    <row r="17" spans="1:37" x14ac:dyDescent="0.2">
      <c r="A17" s="27"/>
      <c r="B17" s="28" t="s">
        <v>25</v>
      </c>
      <c r="C17" s="14"/>
      <c r="D17" s="2" t="s">
        <v>8</v>
      </c>
      <c r="I17" s="34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</row>
    <row r="18" spans="1:37" x14ac:dyDescent="0.2">
      <c r="A18" s="27"/>
      <c r="B18" s="28" t="s">
        <v>27</v>
      </c>
      <c r="C18" s="14"/>
      <c r="D18" s="2" t="s">
        <v>8</v>
      </c>
      <c r="I18" s="34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</row>
    <row r="19" spans="1:37" x14ac:dyDescent="0.2">
      <c r="A19" s="27"/>
      <c r="B19" s="28" t="s">
        <v>26</v>
      </c>
      <c r="C19" s="14"/>
      <c r="D19" s="2" t="s">
        <v>8</v>
      </c>
      <c r="I19" s="34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</row>
    <row r="20" spans="1:37" x14ac:dyDescent="0.2">
      <c r="A20" s="27"/>
      <c r="B20" s="28" t="s">
        <v>28</v>
      </c>
      <c r="C20" s="14"/>
      <c r="D20" s="2" t="s">
        <v>8</v>
      </c>
      <c r="I20" s="34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</row>
    <row r="21" spans="1:37" x14ac:dyDescent="0.2">
      <c r="A21" s="27"/>
      <c r="B21" s="28" t="s">
        <v>29</v>
      </c>
      <c r="C21" s="14"/>
      <c r="D21" s="2" t="s">
        <v>8</v>
      </c>
      <c r="I21" s="34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</row>
    <row r="22" spans="1:37" x14ac:dyDescent="0.2">
      <c r="A22" s="27"/>
      <c r="B22" s="28" t="s">
        <v>30</v>
      </c>
      <c r="C22" s="14"/>
      <c r="D22" s="2" t="s">
        <v>8</v>
      </c>
      <c r="I22" s="34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</row>
    <row r="23" spans="1:37" x14ac:dyDescent="0.2">
      <c r="A23" s="29"/>
      <c r="B23" s="30" t="s">
        <v>31</v>
      </c>
      <c r="C23" s="15"/>
      <c r="D23" s="3" t="s">
        <v>8</v>
      </c>
      <c r="I23" s="34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</row>
    <row r="24" spans="1:37" x14ac:dyDescent="0.2">
      <c r="A24" s="31"/>
      <c r="B24" s="32"/>
      <c r="C24" s="9"/>
      <c r="D24" s="33"/>
      <c r="I24" s="34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</row>
    <row r="25" spans="1:37" ht="15.75" x14ac:dyDescent="0.25">
      <c r="A25" s="24" t="s">
        <v>32</v>
      </c>
      <c r="B25" s="25" t="s">
        <v>21</v>
      </c>
      <c r="C25" s="13">
        <f>IF(M35=21,5,IF(AND(M35&lt;21,M35&gt;16),4,IF(AND(M35&lt;17,M35&gt;12),3,IF(AND(M35&lt;13,M35&gt;8),2,IF(AND(M35&lt;9,M35&gt;4),1,0)))))</f>
        <v>0</v>
      </c>
      <c r="D25" s="1" t="s">
        <v>8</v>
      </c>
      <c r="E25" s="35">
        <f>IF(D25="Nee", 0, 1)</f>
        <v>0</v>
      </c>
      <c r="I25" s="34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</row>
    <row r="26" spans="1:37" ht="15.75" x14ac:dyDescent="0.25">
      <c r="A26" s="27"/>
      <c r="B26" s="28" t="s">
        <v>22</v>
      </c>
      <c r="C26" s="14"/>
      <c r="D26" s="2" t="s">
        <v>8</v>
      </c>
      <c r="E26" s="35">
        <f>IF(D26="Nee", 0, 1)</f>
        <v>0</v>
      </c>
      <c r="I26" s="34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</row>
    <row r="27" spans="1:37" x14ac:dyDescent="0.2">
      <c r="A27" s="27"/>
      <c r="B27" s="28" t="s">
        <v>33</v>
      </c>
      <c r="C27" s="14"/>
      <c r="D27" s="2">
        <v>0</v>
      </c>
      <c r="E27" s="19">
        <v>0</v>
      </c>
      <c r="F27" s="19">
        <v>1</v>
      </c>
      <c r="G27" s="19">
        <v>2</v>
      </c>
      <c r="H27" s="19">
        <v>3</v>
      </c>
      <c r="I27" s="36">
        <f>SUM(D27:D28)</f>
        <v>0</v>
      </c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</row>
    <row r="28" spans="1:37" ht="15.75" x14ac:dyDescent="0.25">
      <c r="A28" s="27"/>
      <c r="B28" s="28" t="s">
        <v>34</v>
      </c>
      <c r="C28" s="14"/>
      <c r="D28" s="2">
        <v>0</v>
      </c>
      <c r="E28" s="19">
        <v>0</v>
      </c>
      <c r="F28" s="19">
        <v>1</v>
      </c>
      <c r="G28" s="19">
        <v>2</v>
      </c>
      <c r="H28" s="19">
        <v>3</v>
      </c>
      <c r="J28" s="37">
        <f>IF(I27=6, 3, IF(AND(I27&lt;6,I27&gt;3, 2), 2, IF(AND(I27&gt;1,I27&lt;4), 1, 0)))</f>
        <v>0</v>
      </c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</row>
    <row r="29" spans="1:37" ht="15.75" x14ac:dyDescent="0.25">
      <c r="A29" s="27"/>
      <c r="B29" s="28" t="s">
        <v>35</v>
      </c>
      <c r="C29" s="14"/>
      <c r="D29" s="2" t="s">
        <v>8</v>
      </c>
      <c r="E29" s="35">
        <f>IF(D29="Nee", 0, 1)</f>
        <v>0</v>
      </c>
      <c r="I29" s="34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</row>
    <row r="30" spans="1:37" ht="15.75" x14ac:dyDescent="0.25">
      <c r="A30" s="27"/>
      <c r="B30" s="28" t="s">
        <v>36</v>
      </c>
      <c r="C30" s="14"/>
      <c r="D30" s="2" t="s">
        <v>8</v>
      </c>
      <c r="E30" s="35">
        <f>IF(D30="Nee", 0, 1)</f>
        <v>0</v>
      </c>
      <c r="I30" s="34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</row>
    <row r="31" spans="1:37" ht="15.75" x14ac:dyDescent="0.25">
      <c r="A31" s="27"/>
      <c r="B31" s="28" t="s">
        <v>37</v>
      </c>
      <c r="C31" s="14"/>
      <c r="D31" s="2">
        <v>0</v>
      </c>
      <c r="E31" s="19">
        <v>0</v>
      </c>
      <c r="F31" s="19">
        <v>1</v>
      </c>
      <c r="G31" s="19">
        <v>2</v>
      </c>
      <c r="H31" s="19">
        <v>3</v>
      </c>
      <c r="I31" s="34">
        <v>4</v>
      </c>
      <c r="J31" s="19">
        <v>5</v>
      </c>
      <c r="K31" s="19">
        <v>6</v>
      </c>
      <c r="L31" s="19">
        <v>7</v>
      </c>
      <c r="M31" s="35">
        <f>IF(D31=7, 3, IF(AND(D31&lt;7,D31&gt;4),2,IF(AND(D31&lt;5,D31&gt;2),1,0)))</f>
        <v>0</v>
      </c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</row>
    <row r="32" spans="1:37" ht="15.75" x14ac:dyDescent="0.25">
      <c r="A32" s="27"/>
      <c r="B32" s="28" t="s">
        <v>38</v>
      </c>
      <c r="C32" s="14"/>
      <c r="D32" s="2" t="s">
        <v>8</v>
      </c>
      <c r="E32" s="35">
        <f>IF(D32="Nee", 0, 1)</f>
        <v>0</v>
      </c>
      <c r="I32" s="34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</row>
    <row r="33" spans="1:37" ht="15.75" x14ac:dyDescent="0.25">
      <c r="A33" s="27"/>
      <c r="B33" s="28" t="s">
        <v>39</v>
      </c>
      <c r="C33" s="14"/>
      <c r="D33" s="2" t="s">
        <v>8</v>
      </c>
      <c r="E33" s="35">
        <f>IF(D33="Nee", 0, 1)</f>
        <v>0</v>
      </c>
      <c r="I33" s="34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</row>
    <row r="34" spans="1:37" ht="15.75" x14ac:dyDescent="0.25">
      <c r="A34" s="27"/>
      <c r="B34" s="28" t="s">
        <v>40</v>
      </c>
      <c r="C34" s="14"/>
      <c r="D34" s="2" t="s">
        <v>8</v>
      </c>
      <c r="E34" s="35">
        <f>IF(D34="Nee", 0, 1)</f>
        <v>0</v>
      </c>
      <c r="I34" s="34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</row>
    <row r="35" spans="1:37" ht="15.75" x14ac:dyDescent="0.25">
      <c r="A35" s="29"/>
      <c r="B35" s="30" t="s">
        <v>41</v>
      </c>
      <c r="C35" s="15"/>
      <c r="D35" s="3">
        <v>0</v>
      </c>
      <c r="E35" s="19">
        <v>0</v>
      </c>
      <c r="F35" s="19">
        <v>1</v>
      </c>
      <c r="G35" s="19">
        <v>2</v>
      </c>
      <c r="H35" s="19">
        <v>3</v>
      </c>
      <c r="I35" s="34">
        <v>4</v>
      </c>
      <c r="J35" s="19">
        <v>5</v>
      </c>
      <c r="K35" s="35">
        <f>IF(D35=5,2,IF(AND(D35&lt;5,D35&gt;2),1,0))</f>
        <v>0</v>
      </c>
      <c r="M35" s="17">
        <f>SUM(E25+E26+I27+J28+E29+E30+M31+E32+E33+E34+K35)</f>
        <v>0</v>
      </c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</row>
    <row r="36" spans="1:37" x14ac:dyDescent="0.2">
      <c r="A36" s="31"/>
      <c r="B36" s="32"/>
      <c r="C36" s="9"/>
      <c r="D36" s="33"/>
      <c r="I36" s="34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</row>
    <row r="37" spans="1:37" ht="15.75" x14ac:dyDescent="0.25">
      <c r="A37" s="24" t="s">
        <v>42</v>
      </c>
      <c r="B37" s="25" t="s">
        <v>21</v>
      </c>
      <c r="C37" s="13">
        <f>IF(I45=10,5,IF(AND(I45&lt;10,I45&gt;7),4,IF(AND(I45&lt;8,I45&gt;5),3,IF(AND(I45&lt;6,I45&gt;3),2,IF(AND(I45&lt;4,I45&gt;1),1,0)))))</f>
        <v>0</v>
      </c>
      <c r="D37" s="1" t="s">
        <v>8</v>
      </c>
      <c r="E37" s="35">
        <f t="shared" ref="E37:E44" si="0">IF(D37="Nee", 0, 1)</f>
        <v>0</v>
      </c>
      <c r="I37" s="34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</row>
    <row r="38" spans="1:37" ht="15.75" x14ac:dyDescent="0.25">
      <c r="A38" s="27"/>
      <c r="B38" s="28" t="s">
        <v>22</v>
      </c>
      <c r="C38" s="14"/>
      <c r="D38" s="2" t="s">
        <v>8</v>
      </c>
      <c r="E38" s="35">
        <f t="shared" si="0"/>
        <v>0</v>
      </c>
      <c r="I38" s="34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</row>
    <row r="39" spans="1:37" ht="15.75" customHeight="1" x14ac:dyDescent="0.25">
      <c r="A39" s="27"/>
      <c r="B39" s="28" t="s">
        <v>43</v>
      </c>
      <c r="C39" s="14"/>
      <c r="D39" s="2" t="s">
        <v>8</v>
      </c>
      <c r="E39" s="35">
        <f t="shared" si="0"/>
        <v>0</v>
      </c>
      <c r="I39" s="34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</row>
    <row r="40" spans="1:37" ht="15.75" x14ac:dyDescent="0.25">
      <c r="A40" s="27"/>
      <c r="B40" s="28" t="s">
        <v>44</v>
      </c>
      <c r="C40" s="14"/>
      <c r="D40" s="2" t="s">
        <v>8</v>
      </c>
      <c r="E40" s="35">
        <f t="shared" si="0"/>
        <v>0</v>
      </c>
      <c r="I40" s="34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</row>
    <row r="41" spans="1:37" ht="15.75" x14ac:dyDescent="0.25">
      <c r="A41" s="27"/>
      <c r="B41" s="28" t="s">
        <v>45</v>
      </c>
      <c r="C41" s="14"/>
      <c r="D41" s="2" t="s">
        <v>8</v>
      </c>
      <c r="E41" s="35">
        <f t="shared" si="0"/>
        <v>0</v>
      </c>
      <c r="I41" s="34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</row>
    <row r="42" spans="1:37" ht="15.75" x14ac:dyDescent="0.25">
      <c r="A42" s="27"/>
      <c r="B42" s="28" t="s">
        <v>46</v>
      </c>
      <c r="C42" s="14"/>
      <c r="D42" s="2" t="s">
        <v>8</v>
      </c>
      <c r="E42" s="35">
        <f t="shared" si="0"/>
        <v>0</v>
      </c>
      <c r="I42" s="34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</row>
    <row r="43" spans="1:37" ht="15.75" x14ac:dyDescent="0.25">
      <c r="A43" s="27"/>
      <c r="B43" s="28" t="s">
        <v>47</v>
      </c>
      <c r="C43" s="14"/>
      <c r="D43" s="2" t="s">
        <v>8</v>
      </c>
      <c r="E43" s="35">
        <f t="shared" si="0"/>
        <v>0</v>
      </c>
      <c r="I43" s="34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</row>
    <row r="44" spans="1:37" ht="15.75" x14ac:dyDescent="0.25">
      <c r="A44" s="27"/>
      <c r="B44" s="28" t="s">
        <v>48</v>
      </c>
      <c r="C44" s="14"/>
      <c r="D44" s="2" t="s">
        <v>8</v>
      </c>
      <c r="E44" s="35">
        <f t="shared" si="0"/>
        <v>0</v>
      </c>
      <c r="I44" s="34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</row>
    <row r="45" spans="1:37" x14ac:dyDescent="0.2">
      <c r="A45" s="29"/>
      <c r="B45" s="30" t="s">
        <v>49</v>
      </c>
      <c r="C45" s="15"/>
      <c r="D45" s="3" t="s">
        <v>6</v>
      </c>
      <c r="E45" s="19" t="s">
        <v>6</v>
      </c>
      <c r="F45" s="19" t="s">
        <v>50</v>
      </c>
      <c r="G45" s="19" t="s">
        <v>7</v>
      </c>
      <c r="H45" s="34">
        <f>IF(D45="Onvoldoende", 0, IF(D45="Matig",1,2))</f>
        <v>0</v>
      </c>
      <c r="I45" s="19">
        <f>SUM(E37:E43,E44,H45)</f>
        <v>0</v>
      </c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</row>
    <row r="46" spans="1:37" x14ac:dyDescent="0.2">
      <c r="A46" s="31"/>
      <c r="B46" s="32"/>
      <c r="C46" s="9"/>
      <c r="D46" s="33"/>
      <c r="I46" s="34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</row>
    <row r="47" spans="1:37" ht="15.75" x14ac:dyDescent="0.25">
      <c r="A47" s="24" t="s">
        <v>51</v>
      </c>
      <c r="B47" s="25" t="s">
        <v>21</v>
      </c>
      <c r="C47" s="13">
        <f>IF(I55=9,5,IF(AND(I55&lt;9,I55&gt;6),4,IF(AND(I55&lt;7,I55&gt;4),3,IF(AND(I55&lt;5,I55&gt;2),2,IF(AND(I55&lt;3,I55&gt;0),1,0)))))</f>
        <v>0</v>
      </c>
      <c r="D47" s="1" t="s">
        <v>8</v>
      </c>
      <c r="E47" s="35">
        <f t="shared" ref="E47:E55" si="1">IF(D47="Nee", 0, 1)</f>
        <v>0</v>
      </c>
      <c r="I47" s="34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</row>
    <row r="48" spans="1:37" ht="15.75" x14ac:dyDescent="0.25">
      <c r="A48" s="27"/>
      <c r="B48" s="28" t="s">
        <v>22</v>
      </c>
      <c r="C48" s="14"/>
      <c r="D48" s="2" t="s">
        <v>8</v>
      </c>
      <c r="E48" s="35">
        <f t="shared" si="1"/>
        <v>0</v>
      </c>
      <c r="I48" s="34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</row>
    <row r="49" spans="1:37" ht="15.75" x14ac:dyDescent="0.25">
      <c r="A49" s="27"/>
      <c r="B49" s="28" t="s">
        <v>52</v>
      </c>
      <c r="C49" s="14"/>
      <c r="D49" s="2" t="s">
        <v>8</v>
      </c>
      <c r="E49" s="35">
        <f t="shared" si="1"/>
        <v>0</v>
      </c>
      <c r="I49" s="34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</row>
    <row r="50" spans="1:37" ht="15.75" x14ac:dyDescent="0.25">
      <c r="A50" s="27"/>
      <c r="B50" s="28" t="s">
        <v>53</v>
      </c>
      <c r="C50" s="14"/>
      <c r="D50" s="2" t="s">
        <v>8</v>
      </c>
      <c r="E50" s="35">
        <f t="shared" si="1"/>
        <v>0</v>
      </c>
      <c r="I50" s="34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</row>
    <row r="51" spans="1:37" ht="15.75" x14ac:dyDescent="0.25">
      <c r="A51" s="27"/>
      <c r="B51" s="28" t="s">
        <v>54</v>
      </c>
      <c r="C51" s="14"/>
      <c r="D51" s="2" t="s">
        <v>8</v>
      </c>
      <c r="E51" s="35">
        <f t="shared" si="1"/>
        <v>0</v>
      </c>
      <c r="I51" s="34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</row>
    <row r="52" spans="1:37" ht="15.75" x14ac:dyDescent="0.25">
      <c r="A52" s="27"/>
      <c r="B52" s="28" t="s">
        <v>55</v>
      </c>
      <c r="C52" s="14"/>
      <c r="D52" s="2" t="s">
        <v>8</v>
      </c>
      <c r="E52" s="35">
        <f t="shared" si="1"/>
        <v>0</v>
      </c>
      <c r="I52" s="34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</row>
    <row r="53" spans="1:37" ht="15.75" x14ac:dyDescent="0.25">
      <c r="A53" s="27"/>
      <c r="B53" s="28" t="s">
        <v>56</v>
      </c>
      <c r="C53" s="14"/>
      <c r="D53" s="2" t="s">
        <v>8</v>
      </c>
      <c r="E53" s="35">
        <f t="shared" si="1"/>
        <v>0</v>
      </c>
      <c r="I53" s="34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</row>
    <row r="54" spans="1:37" ht="15.75" x14ac:dyDescent="0.25">
      <c r="A54" s="27"/>
      <c r="B54" s="28" t="s">
        <v>57</v>
      </c>
      <c r="C54" s="14"/>
      <c r="D54" s="2" t="s">
        <v>8</v>
      </c>
      <c r="E54" s="35">
        <f t="shared" si="1"/>
        <v>0</v>
      </c>
      <c r="I54" s="34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</row>
    <row r="55" spans="1:37" ht="15.75" x14ac:dyDescent="0.25">
      <c r="A55" s="29"/>
      <c r="B55" s="30" t="s">
        <v>58</v>
      </c>
      <c r="C55" s="15"/>
      <c r="D55" s="3" t="s">
        <v>8</v>
      </c>
      <c r="E55" s="35">
        <f t="shared" si="1"/>
        <v>0</v>
      </c>
      <c r="I55" s="34">
        <f>SUM(E47:E55)</f>
        <v>0</v>
      </c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</row>
    <row r="56" spans="1:37" ht="15.75" x14ac:dyDescent="0.25">
      <c r="A56" s="31"/>
      <c r="B56" s="32"/>
      <c r="C56" s="9"/>
      <c r="D56" s="33"/>
      <c r="E56" s="38"/>
      <c r="I56" s="34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</row>
    <row r="57" spans="1:37" ht="15.75" x14ac:dyDescent="0.25">
      <c r="A57" s="24" t="s">
        <v>59</v>
      </c>
      <c r="B57" s="25" t="s">
        <v>21</v>
      </c>
      <c r="C57" s="13">
        <f>IF(I66=10,5,IF(AND(I66&lt;10,I66&gt;7),4,IF(AND(I66&lt;8,I66&gt;5),3,IF(AND(I66&lt;6,I66&gt;3),2,IF(AND(I66&lt;4,I66&gt;1),1,0)))))</f>
        <v>0</v>
      </c>
      <c r="D57" s="1" t="s">
        <v>8</v>
      </c>
      <c r="E57" s="35">
        <f t="shared" ref="E57:E66" si="2">IF(D57="Nee", 0, 1)</f>
        <v>0</v>
      </c>
      <c r="I57" s="34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</row>
    <row r="58" spans="1:37" ht="15.75" x14ac:dyDescent="0.25">
      <c r="A58" s="27"/>
      <c r="B58" s="28" t="s">
        <v>22</v>
      </c>
      <c r="C58" s="14"/>
      <c r="D58" s="2" t="s">
        <v>8</v>
      </c>
      <c r="E58" s="35">
        <f t="shared" si="2"/>
        <v>0</v>
      </c>
      <c r="I58" s="34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</row>
    <row r="59" spans="1:37" ht="15.75" x14ac:dyDescent="0.25">
      <c r="A59" s="27"/>
      <c r="B59" s="28" t="s">
        <v>60</v>
      </c>
      <c r="C59" s="14"/>
      <c r="D59" s="2" t="s">
        <v>8</v>
      </c>
      <c r="E59" s="35">
        <f t="shared" si="2"/>
        <v>0</v>
      </c>
      <c r="I59" s="34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</row>
    <row r="60" spans="1:37" ht="15.75" x14ac:dyDescent="0.25">
      <c r="A60" s="27"/>
      <c r="B60" s="28" t="s">
        <v>61</v>
      </c>
      <c r="C60" s="14"/>
      <c r="D60" s="2" t="s">
        <v>8</v>
      </c>
      <c r="E60" s="35">
        <f t="shared" si="2"/>
        <v>0</v>
      </c>
      <c r="I60" s="34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</row>
    <row r="61" spans="1:37" ht="15.75" x14ac:dyDescent="0.25">
      <c r="A61" s="27"/>
      <c r="B61" s="28" t="s">
        <v>62</v>
      </c>
      <c r="C61" s="14"/>
      <c r="D61" s="2" t="s">
        <v>8</v>
      </c>
      <c r="E61" s="35">
        <f t="shared" si="2"/>
        <v>0</v>
      </c>
      <c r="I61" s="34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</row>
    <row r="62" spans="1:37" ht="15.75" x14ac:dyDescent="0.25">
      <c r="A62" s="27"/>
      <c r="B62" s="28" t="s">
        <v>63</v>
      </c>
      <c r="C62" s="14"/>
      <c r="D62" s="2" t="s">
        <v>8</v>
      </c>
      <c r="E62" s="35">
        <f t="shared" si="2"/>
        <v>0</v>
      </c>
      <c r="I62" s="34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</row>
    <row r="63" spans="1:37" ht="15.75" x14ac:dyDescent="0.25">
      <c r="A63" s="27"/>
      <c r="B63" s="28" t="s">
        <v>64</v>
      </c>
      <c r="C63" s="14"/>
      <c r="D63" s="2" t="s">
        <v>8</v>
      </c>
      <c r="E63" s="35">
        <f t="shared" si="2"/>
        <v>0</v>
      </c>
      <c r="I63" s="34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</row>
    <row r="64" spans="1:37" ht="15.75" x14ac:dyDescent="0.25">
      <c r="A64" s="27"/>
      <c r="B64" s="28" t="s">
        <v>65</v>
      </c>
      <c r="C64" s="14"/>
      <c r="D64" s="2" t="s">
        <v>8</v>
      </c>
      <c r="E64" s="35">
        <f t="shared" si="2"/>
        <v>0</v>
      </c>
      <c r="I64" s="34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</row>
    <row r="65" spans="1:37" ht="15.75" x14ac:dyDescent="0.25">
      <c r="A65" s="27"/>
      <c r="B65" s="28" t="s">
        <v>66</v>
      </c>
      <c r="C65" s="14"/>
      <c r="D65" s="2" t="s">
        <v>8</v>
      </c>
      <c r="E65" s="35">
        <f t="shared" si="2"/>
        <v>0</v>
      </c>
      <c r="I65" s="34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</row>
    <row r="66" spans="1:37" ht="15.75" x14ac:dyDescent="0.25">
      <c r="A66" s="29"/>
      <c r="B66" s="30" t="s">
        <v>67</v>
      </c>
      <c r="C66" s="15"/>
      <c r="D66" s="3" t="s">
        <v>8</v>
      </c>
      <c r="E66" s="35">
        <f t="shared" si="2"/>
        <v>0</v>
      </c>
      <c r="I66" s="34">
        <f>SUM(E57:E66)</f>
        <v>0</v>
      </c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</row>
    <row r="67" spans="1:37" ht="15.75" x14ac:dyDescent="0.25">
      <c r="A67" s="31"/>
      <c r="B67" s="32"/>
      <c r="C67" s="9"/>
      <c r="D67" s="33"/>
      <c r="E67" s="38"/>
      <c r="I67" s="34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</row>
    <row r="68" spans="1:37" ht="15.75" x14ac:dyDescent="0.25">
      <c r="A68" s="24" t="s">
        <v>73</v>
      </c>
      <c r="B68" s="25" t="s">
        <v>21</v>
      </c>
      <c r="C68" s="13">
        <f>IF(I72=8,5,IF(I72=7,4,IF(I72=6,3,IF(I72=5,2,IF(I72=4,1,0)))))</f>
        <v>0</v>
      </c>
      <c r="D68" s="1" t="s">
        <v>8</v>
      </c>
      <c r="E68" s="35">
        <f>IF(D68="Nee", 0, 1)</f>
        <v>0</v>
      </c>
      <c r="I68" s="34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</row>
    <row r="69" spans="1:37" ht="15.75" x14ac:dyDescent="0.25">
      <c r="A69" s="27"/>
      <c r="B69" s="28" t="s">
        <v>22</v>
      </c>
      <c r="C69" s="14"/>
      <c r="D69" s="2" t="s">
        <v>8</v>
      </c>
      <c r="E69" s="35">
        <f>IF(D69="Nee", 0, 1)</f>
        <v>0</v>
      </c>
      <c r="I69" s="34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</row>
    <row r="70" spans="1:37" x14ac:dyDescent="0.2">
      <c r="A70" s="27"/>
      <c r="B70" s="28" t="s">
        <v>68</v>
      </c>
      <c r="C70" s="14"/>
      <c r="D70" s="2" t="s">
        <v>69</v>
      </c>
      <c r="E70" s="17" t="s">
        <v>69</v>
      </c>
      <c r="F70" s="19" t="s">
        <v>6</v>
      </c>
      <c r="G70" s="19" t="s">
        <v>50</v>
      </c>
      <c r="H70" s="19" t="s">
        <v>7</v>
      </c>
      <c r="I70" s="34" t="s">
        <v>70</v>
      </c>
      <c r="J70" s="19">
        <f>IF(D70="Niet gemaakt",0,IF(D70="Onvoldoende",1,IF(D70="Matig",2,IF(D70="Voldoende",3,4))))</f>
        <v>0</v>
      </c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</row>
    <row r="71" spans="1:37" ht="15.75" x14ac:dyDescent="0.25">
      <c r="A71" s="27"/>
      <c r="B71" s="28" t="s">
        <v>71</v>
      </c>
      <c r="C71" s="14"/>
      <c r="D71" s="2" t="s">
        <v>8</v>
      </c>
      <c r="E71" s="35">
        <f>IF(D71="Nee", 0, 1)</f>
        <v>0</v>
      </c>
      <c r="I71" s="34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</row>
    <row r="72" spans="1:37" ht="15.75" x14ac:dyDescent="0.25">
      <c r="A72" s="29"/>
      <c r="B72" s="30" t="s">
        <v>72</v>
      </c>
      <c r="C72" s="15"/>
      <c r="D72" s="3" t="s">
        <v>8</v>
      </c>
      <c r="E72" s="35">
        <f>IF(D72="Nee", 0, 1)</f>
        <v>0</v>
      </c>
      <c r="I72" s="34">
        <f>SUM(E68:E69,J70,E71:E72)</f>
        <v>0</v>
      </c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</row>
    <row r="73" spans="1:37" ht="15.75" x14ac:dyDescent="0.25">
      <c r="A73" s="31"/>
      <c r="B73" s="32"/>
      <c r="C73" s="9"/>
      <c r="D73" s="33"/>
      <c r="E73" s="38"/>
      <c r="I73" s="34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</row>
    <row r="74" spans="1:37" x14ac:dyDescent="0.2">
      <c r="A74" s="39"/>
      <c r="B74" s="40" t="s">
        <v>11</v>
      </c>
      <c r="C74" s="41">
        <f>SUM(C68,C57,C47,C37,C25,C13,C6)</f>
        <v>0</v>
      </c>
      <c r="D74" s="42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</row>
    <row r="75" spans="1:37" ht="15.75" x14ac:dyDescent="0.25">
      <c r="A75" s="43"/>
      <c r="B75" s="44" t="s">
        <v>12</v>
      </c>
      <c r="C75" s="45">
        <f>SUM(((9/I75)*C74)+1)</f>
        <v>1</v>
      </c>
      <c r="D75" s="46"/>
      <c r="I75" s="19">
        <v>32</v>
      </c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</row>
    <row r="76" spans="1:37" x14ac:dyDescent="0.2">
      <c r="A76" s="16"/>
      <c r="B76" s="17"/>
      <c r="C76" s="16"/>
      <c r="D76" s="18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</row>
    <row r="77" spans="1:37" x14ac:dyDescent="0.2">
      <c r="A77" s="16"/>
      <c r="B77" s="17"/>
      <c r="C77" s="16"/>
      <c r="D77" s="18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</row>
    <row r="78" spans="1:37" x14ac:dyDescent="0.2">
      <c r="A78" s="16"/>
      <c r="B78" s="17"/>
      <c r="C78" s="16"/>
      <c r="D78" s="18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</row>
    <row r="79" spans="1:37" x14ac:dyDescent="0.2">
      <c r="A79" s="16"/>
      <c r="B79" s="17"/>
      <c r="C79" s="16"/>
      <c r="D79" s="18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</row>
    <row r="80" spans="1:37" x14ac:dyDescent="0.2">
      <c r="A80" s="16"/>
      <c r="B80" s="17"/>
      <c r="C80" s="16"/>
      <c r="D80" s="18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</row>
    <row r="81" spans="1:37" x14ac:dyDescent="0.2">
      <c r="A81" s="16"/>
      <c r="B81" s="17"/>
      <c r="C81" s="16"/>
      <c r="D81" s="18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</row>
    <row r="82" spans="1:37" x14ac:dyDescent="0.2">
      <c r="A82" s="16"/>
      <c r="B82" s="17"/>
      <c r="C82" s="16"/>
      <c r="D82" s="18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</row>
    <row r="83" spans="1:37" x14ac:dyDescent="0.2">
      <c r="AE83" s="17"/>
      <c r="AF83" s="17"/>
      <c r="AG83" s="17"/>
      <c r="AH83" s="17"/>
      <c r="AI83" s="17"/>
      <c r="AJ83" s="17"/>
      <c r="AK83" s="17"/>
    </row>
  </sheetData>
  <sheetProtection algorithmName="SHA-512" hashValue="PnrME6OX8uzak6fffwic6s45ofzb48llp14YjSlKn8hvpkEgzGVNGoKM/Lvd439aigFsPkCSrEKPt76F1f3u9Q==" saltValue="FMn9NUJsRZfHQ4GBqm2bvw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C40:C44 C6:C38 B6:B73 A6:A38 C50:C54 C46:C48 A40:A73" name="Bereik1"/>
  </protectedRanges>
  <mergeCells count="19">
    <mergeCell ref="A57:A66"/>
    <mergeCell ref="C57:C66"/>
    <mergeCell ref="A68:A72"/>
    <mergeCell ref="C68:C72"/>
    <mergeCell ref="C74:D74"/>
    <mergeCell ref="C75:D75"/>
    <mergeCell ref="A25:A35"/>
    <mergeCell ref="C25:C35"/>
    <mergeCell ref="A37:A45"/>
    <mergeCell ref="C37:C45"/>
    <mergeCell ref="A47:A55"/>
    <mergeCell ref="C47:C55"/>
    <mergeCell ref="A2:D2"/>
    <mergeCell ref="A4:B4"/>
    <mergeCell ref="A6:A11"/>
    <mergeCell ref="C6:C11"/>
    <mergeCell ref="I6:I11"/>
    <mergeCell ref="A13:A23"/>
    <mergeCell ref="C13:C23"/>
  </mergeCells>
  <dataValidations count="8">
    <dataValidation type="list" allowBlank="1" showInputMessage="1" showErrorMessage="1" sqref="D6:D11">
      <formula1>$G$6:$G$7</formula1>
    </dataValidation>
    <dataValidation type="list" allowBlank="1" showInputMessage="1" showErrorMessage="1" sqref="D13:D23 D25:D26 D29:D30 D32:D34 D37:D44 D47:D66 D68:D69 D71:D72">
      <formula1>$E$13:$F$13</formula1>
    </dataValidation>
    <dataValidation type="list" allowBlank="1" showInputMessage="1" showErrorMessage="1" sqref="D27">
      <formula1>$E$27:$H$27</formula1>
    </dataValidation>
    <dataValidation type="list" allowBlank="1" showInputMessage="1" showErrorMessage="1" sqref="D28">
      <formula1>$E$28:$H$28</formula1>
    </dataValidation>
    <dataValidation type="list" allowBlank="1" showInputMessage="1" showErrorMessage="1" sqref="D31">
      <formula1>$E$31:$L$31</formula1>
    </dataValidation>
    <dataValidation type="list" allowBlank="1" showInputMessage="1" showErrorMessage="1" sqref="D35">
      <formula1>$E$35:$J$35</formula1>
    </dataValidation>
    <dataValidation type="list" allowBlank="1" showInputMessage="1" showErrorMessage="1" sqref="D45">
      <formula1>$E$45:$G$45</formula1>
    </dataValidation>
    <dataValidation type="list" allowBlank="1" showInputMessage="1" showErrorMessage="1" sqref="D70">
      <formula1>$E$70:$I$70</formula1>
    </dataValidation>
  </dataValidation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3"/>
  <sheetViews>
    <sheetView workbookViewId="0">
      <selection sqref="A1:XFD1048576"/>
    </sheetView>
  </sheetViews>
  <sheetFormatPr defaultRowHeight="15" x14ac:dyDescent="0.2"/>
  <cols>
    <col min="1" max="1" width="9.140625" style="47"/>
    <col min="2" max="2" width="99.5703125" style="19" bestFit="1" customWidth="1"/>
    <col min="3" max="3" width="5.42578125" style="47" customWidth="1"/>
    <col min="4" max="4" width="15.5703125" style="48" bestFit="1" customWidth="1"/>
    <col min="5" max="5" width="9.140625" style="19" hidden="1" customWidth="1"/>
    <col min="6" max="6" width="10.5703125" style="19" hidden="1" customWidth="1"/>
    <col min="7" max="12" width="9.140625" style="19" hidden="1" customWidth="1"/>
    <col min="13" max="13" width="0" style="19" hidden="1" customWidth="1"/>
    <col min="14" max="16384" width="9.140625" style="19"/>
  </cols>
  <sheetData>
    <row r="1" spans="1:37" x14ac:dyDescent="0.2">
      <c r="A1" s="16"/>
      <c r="B1" s="17"/>
      <c r="C1" s="16"/>
      <c r="D1" s="18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</row>
    <row r="2" spans="1:37" ht="15.75" x14ac:dyDescent="0.2">
      <c r="A2" s="20" t="s">
        <v>74</v>
      </c>
      <c r="B2" s="20"/>
      <c r="C2" s="20"/>
      <c r="D2" s="20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</row>
    <row r="3" spans="1:37" ht="15.75" x14ac:dyDescent="0.2">
      <c r="A3" s="21"/>
      <c r="B3" s="21"/>
      <c r="C3" s="21"/>
      <c r="D3" s="21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</row>
    <row r="4" spans="1:37" ht="30" customHeight="1" x14ac:dyDescent="0.2">
      <c r="A4" s="11" t="s">
        <v>13</v>
      </c>
      <c r="B4" s="12"/>
      <c r="C4" s="16"/>
      <c r="D4" s="4" t="s">
        <v>14</v>
      </c>
      <c r="E4" s="22"/>
      <c r="F4" s="22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5" spans="1:37" x14ac:dyDescent="0.2">
      <c r="A5" s="16"/>
      <c r="B5" s="23"/>
      <c r="C5" s="16"/>
      <c r="D5" s="18"/>
      <c r="E5" s="17">
        <f>COUNTIF(D6:D11, "Voldoende")</f>
        <v>0</v>
      </c>
      <c r="F5" s="17">
        <f>COUNTIF(D6:D11, "Onvoldoende")</f>
        <v>6</v>
      </c>
      <c r="G5" s="17"/>
      <c r="H5" s="17"/>
      <c r="I5" s="17" t="s">
        <v>10</v>
      </c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</row>
    <row r="6" spans="1:37" x14ac:dyDescent="0.2">
      <c r="A6" s="24" t="s">
        <v>0</v>
      </c>
      <c r="B6" s="25" t="s">
        <v>1</v>
      </c>
      <c r="C6" s="13">
        <f>IF(E5&gt;5, 2, IF(AND(E5&gt;2,E5&lt;6), 1, 0))</f>
        <v>0</v>
      </c>
      <c r="D6" s="1" t="s">
        <v>6</v>
      </c>
      <c r="G6" s="19" t="s">
        <v>7</v>
      </c>
      <c r="I6" s="26">
        <v>2</v>
      </c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</row>
    <row r="7" spans="1:37" x14ac:dyDescent="0.2">
      <c r="A7" s="27"/>
      <c r="B7" s="28" t="s">
        <v>2</v>
      </c>
      <c r="C7" s="14"/>
      <c r="D7" s="2" t="s">
        <v>6</v>
      </c>
      <c r="G7" s="19" t="s">
        <v>6</v>
      </c>
      <c r="I7" s="26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</row>
    <row r="8" spans="1:37" x14ac:dyDescent="0.2">
      <c r="A8" s="27"/>
      <c r="B8" s="28" t="s">
        <v>19</v>
      </c>
      <c r="C8" s="14"/>
      <c r="D8" s="2" t="s">
        <v>6</v>
      </c>
      <c r="G8" s="19">
        <v>0</v>
      </c>
      <c r="I8" s="26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</row>
    <row r="9" spans="1:37" x14ac:dyDescent="0.2">
      <c r="A9" s="27"/>
      <c r="B9" s="28" t="s">
        <v>3</v>
      </c>
      <c r="C9" s="14"/>
      <c r="D9" s="2" t="s">
        <v>6</v>
      </c>
      <c r="G9" s="19">
        <v>1</v>
      </c>
      <c r="I9" s="26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</row>
    <row r="10" spans="1:37" x14ac:dyDescent="0.2">
      <c r="A10" s="27"/>
      <c r="B10" s="28" t="s">
        <v>5</v>
      </c>
      <c r="C10" s="14"/>
      <c r="D10" s="2" t="s">
        <v>6</v>
      </c>
      <c r="G10" s="19">
        <v>2</v>
      </c>
      <c r="I10" s="26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</row>
    <row r="11" spans="1:37" x14ac:dyDescent="0.2">
      <c r="A11" s="29"/>
      <c r="B11" s="30" t="s">
        <v>4</v>
      </c>
      <c r="C11" s="15"/>
      <c r="D11" s="3" t="s">
        <v>6</v>
      </c>
      <c r="G11" s="19">
        <v>3</v>
      </c>
      <c r="I11" s="26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</row>
    <row r="12" spans="1:37" x14ac:dyDescent="0.2">
      <c r="A12" s="31"/>
      <c r="B12" s="32"/>
      <c r="C12" s="9"/>
      <c r="D12" s="33"/>
      <c r="I12" s="34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</row>
    <row r="13" spans="1:37" x14ac:dyDescent="0.2">
      <c r="A13" s="24" t="s">
        <v>20</v>
      </c>
      <c r="B13" s="25" t="s">
        <v>21</v>
      </c>
      <c r="C13" s="13">
        <f>IF(E14=11, 5, IF(AND(E14&lt;11,E14&gt;8), 4, IF(AND(E14&lt;9, E14&gt;6), 3, IF(AND(E14&lt;7,E14&gt;4), 2, IF(AND(E14&lt;5, E14&gt;2), 1, 0)))))</f>
        <v>0</v>
      </c>
      <c r="D13" s="1" t="s">
        <v>8</v>
      </c>
      <c r="E13" s="19" t="s">
        <v>8</v>
      </c>
      <c r="F13" s="19" t="s">
        <v>9</v>
      </c>
      <c r="I13" s="34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</row>
    <row r="14" spans="1:37" x14ac:dyDescent="0.2">
      <c r="A14" s="27"/>
      <c r="B14" s="28" t="s">
        <v>22</v>
      </c>
      <c r="C14" s="14"/>
      <c r="D14" s="2" t="s">
        <v>8</v>
      </c>
      <c r="E14" s="17">
        <f>COUNTIF(D13:D23, "Ja")</f>
        <v>0</v>
      </c>
      <c r="I14" s="34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</row>
    <row r="15" spans="1:37" x14ac:dyDescent="0.2">
      <c r="A15" s="27"/>
      <c r="B15" s="28" t="s">
        <v>23</v>
      </c>
      <c r="C15" s="14"/>
      <c r="D15" s="2" t="s">
        <v>8</v>
      </c>
      <c r="I15" s="34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</row>
    <row r="16" spans="1:37" x14ac:dyDescent="0.2">
      <c r="A16" s="27"/>
      <c r="B16" s="28" t="s">
        <v>24</v>
      </c>
      <c r="C16" s="14"/>
      <c r="D16" s="2" t="s">
        <v>8</v>
      </c>
      <c r="I16" s="34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</row>
    <row r="17" spans="1:37" x14ac:dyDescent="0.2">
      <c r="A17" s="27"/>
      <c r="B17" s="28" t="s">
        <v>25</v>
      </c>
      <c r="C17" s="14"/>
      <c r="D17" s="2" t="s">
        <v>8</v>
      </c>
      <c r="I17" s="34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</row>
    <row r="18" spans="1:37" x14ac:dyDescent="0.2">
      <c r="A18" s="27"/>
      <c r="B18" s="28" t="s">
        <v>27</v>
      </c>
      <c r="C18" s="14"/>
      <c r="D18" s="2" t="s">
        <v>8</v>
      </c>
      <c r="I18" s="34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</row>
    <row r="19" spans="1:37" x14ac:dyDescent="0.2">
      <c r="A19" s="27"/>
      <c r="B19" s="28" t="s">
        <v>26</v>
      </c>
      <c r="C19" s="14"/>
      <c r="D19" s="2" t="s">
        <v>8</v>
      </c>
      <c r="I19" s="34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</row>
    <row r="20" spans="1:37" x14ac:dyDescent="0.2">
      <c r="A20" s="27"/>
      <c r="B20" s="28" t="s">
        <v>28</v>
      </c>
      <c r="C20" s="14"/>
      <c r="D20" s="2" t="s">
        <v>8</v>
      </c>
      <c r="I20" s="34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</row>
    <row r="21" spans="1:37" x14ac:dyDescent="0.2">
      <c r="A21" s="27"/>
      <c r="B21" s="28" t="s">
        <v>29</v>
      </c>
      <c r="C21" s="14"/>
      <c r="D21" s="2" t="s">
        <v>8</v>
      </c>
      <c r="I21" s="34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</row>
    <row r="22" spans="1:37" x14ac:dyDescent="0.2">
      <c r="A22" s="27"/>
      <c r="B22" s="28" t="s">
        <v>30</v>
      </c>
      <c r="C22" s="14"/>
      <c r="D22" s="2" t="s">
        <v>8</v>
      </c>
      <c r="I22" s="34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</row>
    <row r="23" spans="1:37" x14ac:dyDescent="0.2">
      <c r="A23" s="29"/>
      <c r="B23" s="30" t="s">
        <v>31</v>
      </c>
      <c r="C23" s="15"/>
      <c r="D23" s="3" t="s">
        <v>8</v>
      </c>
      <c r="I23" s="34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</row>
    <row r="24" spans="1:37" x14ac:dyDescent="0.2">
      <c r="A24" s="31"/>
      <c r="B24" s="32"/>
      <c r="C24" s="9"/>
      <c r="D24" s="33"/>
      <c r="I24" s="34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</row>
    <row r="25" spans="1:37" ht="15.75" x14ac:dyDescent="0.25">
      <c r="A25" s="24" t="s">
        <v>32</v>
      </c>
      <c r="B25" s="25" t="s">
        <v>21</v>
      </c>
      <c r="C25" s="13">
        <f>IF(M35=21,5,IF(AND(M35&lt;21,M35&gt;16),4,IF(AND(M35&lt;17,M35&gt;12),3,IF(AND(M35&lt;13,M35&gt;8),2,IF(AND(M35&lt;9,M35&gt;4),1,0)))))</f>
        <v>0</v>
      </c>
      <c r="D25" s="1" t="s">
        <v>8</v>
      </c>
      <c r="E25" s="35">
        <f>IF(D25="Nee", 0, 1)</f>
        <v>0</v>
      </c>
      <c r="I25" s="34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</row>
    <row r="26" spans="1:37" ht="15.75" x14ac:dyDescent="0.25">
      <c r="A26" s="27"/>
      <c r="B26" s="28" t="s">
        <v>22</v>
      </c>
      <c r="C26" s="14"/>
      <c r="D26" s="2" t="s">
        <v>8</v>
      </c>
      <c r="E26" s="35">
        <f>IF(D26="Nee", 0, 1)</f>
        <v>0</v>
      </c>
      <c r="I26" s="34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</row>
    <row r="27" spans="1:37" x14ac:dyDescent="0.2">
      <c r="A27" s="27"/>
      <c r="B27" s="28" t="s">
        <v>33</v>
      </c>
      <c r="C27" s="14"/>
      <c r="D27" s="2">
        <v>0</v>
      </c>
      <c r="E27" s="19">
        <v>0</v>
      </c>
      <c r="F27" s="19">
        <v>1</v>
      </c>
      <c r="G27" s="19">
        <v>2</v>
      </c>
      <c r="H27" s="19">
        <v>3</v>
      </c>
      <c r="I27" s="36">
        <f>SUM(D27:D28)</f>
        <v>0</v>
      </c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</row>
    <row r="28" spans="1:37" ht="15.75" x14ac:dyDescent="0.25">
      <c r="A28" s="27"/>
      <c r="B28" s="28" t="s">
        <v>34</v>
      </c>
      <c r="C28" s="14"/>
      <c r="D28" s="2">
        <v>0</v>
      </c>
      <c r="E28" s="19">
        <v>0</v>
      </c>
      <c r="F28" s="19">
        <v>1</v>
      </c>
      <c r="G28" s="19">
        <v>2</v>
      </c>
      <c r="H28" s="19">
        <v>3</v>
      </c>
      <c r="J28" s="37">
        <f>IF(I27=6, 3, IF(AND(I27&lt;6,I27&gt;3, 2), 2, IF(AND(I27&gt;1,I27&lt;4), 1, 0)))</f>
        <v>0</v>
      </c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</row>
    <row r="29" spans="1:37" ht="15.75" x14ac:dyDescent="0.25">
      <c r="A29" s="27"/>
      <c r="B29" s="28" t="s">
        <v>35</v>
      </c>
      <c r="C29" s="14"/>
      <c r="D29" s="2" t="s">
        <v>8</v>
      </c>
      <c r="E29" s="35">
        <f>IF(D29="Nee", 0, 1)</f>
        <v>0</v>
      </c>
      <c r="I29" s="34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</row>
    <row r="30" spans="1:37" ht="15.75" x14ac:dyDescent="0.25">
      <c r="A30" s="27"/>
      <c r="B30" s="28" t="s">
        <v>36</v>
      </c>
      <c r="C30" s="14"/>
      <c r="D30" s="2" t="s">
        <v>8</v>
      </c>
      <c r="E30" s="35">
        <f>IF(D30="Nee", 0, 1)</f>
        <v>0</v>
      </c>
      <c r="I30" s="34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</row>
    <row r="31" spans="1:37" ht="15.75" x14ac:dyDescent="0.25">
      <c r="A31" s="27"/>
      <c r="B31" s="28" t="s">
        <v>37</v>
      </c>
      <c r="C31" s="14"/>
      <c r="D31" s="2">
        <v>0</v>
      </c>
      <c r="E31" s="19">
        <v>0</v>
      </c>
      <c r="F31" s="19">
        <v>1</v>
      </c>
      <c r="G31" s="19">
        <v>2</v>
      </c>
      <c r="H31" s="19">
        <v>3</v>
      </c>
      <c r="I31" s="34">
        <v>4</v>
      </c>
      <c r="J31" s="19">
        <v>5</v>
      </c>
      <c r="K31" s="19">
        <v>6</v>
      </c>
      <c r="L31" s="19">
        <v>7</v>
      </c>
      <c r="M31" s="35">
        <f>IF(D31=7, 3, IF(AND(D31&lt;7,D31&gt;4),2,IF(AND(D31&lt;5,D31&gt;2),1,0)))</f>
        <v>0</v>
      </c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</row>
    <row r="32" spans="1:37" ht="15.75" x14ac:dyDescent="0.25">
      <c r="A32" s="27"/>
      <c r="B32" s="28" t="s">
        <v>38</v>
      </c>
      <c r="C32" s="14"/>
      <c r="D32" s="2" t="s">
        <v>8</v>
      </c>
      <c r="E32" s="35">
        <f>IF(D32="Nee", 0, 1)</f>
        <v>0</v>
      </c>
      <c r="I32" s="34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</row>
    <row r="33" spans="1:37" ht="15.75" x14ac:dyDescent="0.25">
      <c r="A33" s="27"/>
      <c r="B33" s="28" t="s">
        <v>39</v>
      </c>
      <c r="C33" s="14"/>
      <c r="D33" s="2" t="s">
        <v>8</v>
      </c>
      <c r="E33" s="35">
        <f>IF(D33="Nee", 0, 1)</f>
        <v>0</v>
      </c>
      <c r="I33" s="34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</row>
    <row r="34" spans="1:37" ht="15.75" x14ac:dyDescent="0.25">
      <c r="A34" s="27"/>
      <c r="B34" s="28" t="s">
        <v>40</v>
      </c>
      <c r="C34" s="14"/>
      <c r="D34" s="2" t="s">
        <v>8</v>
      </c>
      <c r="E34" s="35">
        <f>IF(D34="Nee", 0, 1)</f>
        <v>0</v>
      </c>
      <c r="I34" s="34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</row>
    <row r="35" spans="1:37" ht="15.75" x14ac:dyDescent="0.25">
      <c r="A35" s="29"/>
      <c r="B35" s="30" t="s">
        <v>41</v>
      </c>
      <c r="C35" s="15"/>
      <c r="D35" s="3">
        <v>0</v>
      </c>
      <c r="E35" s="19">
        <v>0</v>
      </c>
      <c r="F35" s="19">
        <v>1</v>
      </c>
      <c r="G35" s="19">
        <v>2</v>
      </c>
      <c r="H35" s="19">
        <v>3</v>
      </c>
      <c r="I35" s="34">
        <v>4</v>
      </c>
      <c r="J35" s="19">
        <v>5</v>
      </c>
      <c r="K35" s="35">
        <f>IF(D35=5,2,IF(AND(D35&lt;5,D35&gt;2),1,0))</f>
        <v>0</v>
      </c>
      <c r="M35" s="17">
        <f>SUM(E25+E26+I27+J28+E29+E30+M31+E32+E33+E34+K35)</f>
        <v>0</v>
      </c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</row>
    <row r="36" spans="1:37" x14ac:dyDescent="0.2">
      <c r="A36" s="31"/>
      <c r="B36" s="32"/>
      <c r="C36" s="9"/>
      <c r="D36" s="33"/>
      <c r="I36" s="34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</row>
    <row r="37" spans="1:37" ht="15.75" x14ac:dyDescent="0.25">
      <c r="A37" s="24" t="s">
        <v>42</v>
      </c>
      <c r="B37" s="25" t="s">
        <v>21</v>
      </c>
      <c r="C37" s="13">
        <f>IF(I45=10,5,IF(AND(I45&lt;10,I45&gt;7),4,IF(AND(I45&lt;8,I45&gt;5),3,IF(AND(I45&lt;6,I45&gt;3),2,IF(AND(I45&lt;4,I45&gt;1),1,0)))))</f>
        <v>0</v>
      </c>
      <c r="D37" s="1" t="s">
        <v>8</v>
      </c>
      <c r="E37" s="35">
        <f t="shared" ref="E37:E44" si="0">IF(D37="Nee", 0, 1)</f>
        <v>0</v>
      </c>
      <c r="I37" s="34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</row>
    <row r="38" spans="1:37" ht="15.75" x14ac:dyDescent="0.25">
      <c r="A38" s="27"/>
      <c r="B38" s="28" t="s">
        <v>22</v>
      </c>
      <c r="C38" s="14"/>
      <c r="D38" s="2" t="s">
        <v>8</v>
      </c>
      <c r="E38" s="35">
        <f t="shared" si="0"/>
        <v>0</v>
      </c>
      <c r="I38" s="34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</row>
    <row r="39" spans="1:37" ht="15.75" customHeight="1" x14ac:dyDescent="0.25">
      <c r="A39" s="27"/>
      <c r="B39" s="28" t="s">
        <v>43</v>
      </c>
      <c r="C39" s="14"/>
      <c r="D39" s="2" t="s">
        <v>8</v>
      </c>
      <c r="E39" s="35">
        <f t="shared" si="0"/>
        <v>0</v>
      </c>
      <c r="I39" s="34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</row>
    <row r="40" spans="1:37" ht="15.75" x14ac:dyDescent="0.25">
      <c r="A40" s="27"/>
      <c r="B40" s="28" t="s">
        <v>44</v>
      </c>
      <c r="C40" s="14"/>
      <c r="D40" s="2" t="s">
        <v>8</v>
      </c>
      <c r="E40" s="35">
        <f t="shared" si="0"/>
        <v>0</v>
      </c>
      <c r="I40" s="34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</row>
    <row r="41" spans="1:37" ht="15.75" x14ac:dyDescent="0.25">
      <c r="A41" s="27"/>
      <c r="B41" s="28" t="s">
        <v>45</v>
      </c>
      <c r="C41" s="14"/>
      <c r="D41" s="2" t="s">
        <v>8</v>
      </c>
      <c r="E41" s="35">
        <f t="shared" si="0"/>
        <v>0</v>
      </c>
      <c r="I41" s="34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</row>
    <row r="42" spans="1:37" ht="15.75" x14ac:dyDescent="0.25">
      <c r="A42" s="27"/>
      <c r="B42" s="28" t="s">
        <v>46</v>
      </c>
      <c r="C42" s="14"/>
      <c r="D42" s="2" t="s">
        <v>8</v>
      </c>
      <c r="E42" s="35">
        <f t="shared" si="0"/>
        <v>0</v>
      </c>
      <c r="I42" s="34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</row>
    <row r="43" spans="1:37" ht="15.75" x14ac:dyDescent="0.25">
      <c r="A43" s="27"/>
      <c r="B43" s="28" t="s">
        <v>47</v>
      </c>
      <c r="C43" s="14"/>
      <c r="D43" s="2" t="s">
        <v>8</v>
      </c>
      <c r="E43" s="35">
        <f t="shared" si="0"/>
        <v>0</v>
      </c>
      <c r="I43" s="34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</row>
    <row r="44" spans="1:37" ht="15.75" x14ac:dyDescent="0.25">
      <c r="A44" s="27"/>
      <c r="B44" s="28" t="s">
        <v>48</v>
      </c>
      <c r="C44" s="14"/>
      <c r="D44" s="2" t="s">
        <v>8</v>
      </c>
      <c r="E44" s="35">
        <f t="shared" si="0"/>
        <v>0</v>
      </c>
      <c r="I44" s="34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</row>
    <row r="45" spans="1:37" x14ac:dyDescent="0.2">
      <c r="A45" s="29"/>
      <c r="B45" s="30" t="s">
        <v>49</v>
      </c>
      <c r="C45" s="15"/>
      <c r="D45" s="3" t="s">
        <v>6</v>
      </c>
      <c r="E45" s="19" t="s">
        <v>6</v>
      </c>
      <c r="F45" s="19" t="s">
        <v>50</v>
      </c>
      <c r="G45" s="19" t="s">
        <v>7</v>
      </c>
      <c r="H45" s="34">
        <f>IF(D45="Onvoldoende", 0, IF(D45="Matig",1,2))</f>
        <v>0</v>
      </c>
      <c r="I45" s="19">
        <f>SUM(E37:E43,E44,H45)</f>
        <v>0</v>
      </c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</row>
    <row r="46" spans="1:37" x14ac:dyDescent="0.2">
      <c r="A46" s="31"/>
      <c r="B46" s="32"/>
      <c r="C46" s="9"/>
      <c r="D46" s="33"/>
      <c r="I46" s="34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</row>
    <row r="47" spans="1:37" ht="15.75" x14ac:dyDescent="0.25">
      <c r="A47" s="24" t="s">
        <v>51</v>
      </c>
      <c r="B47" s="25" t="s">
        <v>21</v>
      </c>
      <c r="C47" s="13">
        <f>IF(I55=9,5,IF(AND(I55&lt;9,I55&gt;6),4,IF(AND(I55&lt;7,I55&gt;4),3,IF(AND(I55&lt;5,I55&gt;2),2,IF(AND(I55&lt;3,I55&gt;0),1,0)))))</f>
        <v>0</v>
      </c>
      <c r="D47" s="1" t="s">
        <v>8</v>
      </c>
      <c r="E47" s="35">
        <f t="shared" ref="E47:E55" si="1">IF(D47="Nee", 0, 1)</f>
        <v>0</v>
      </c>
      <c r="I47" s="34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</row>
    <row r="48" spans="1:37" ht="15.75" x14ac:dyDescent="0.25">
      <c r="A48" s="27"/>
      <c r="B48" s="28" t="s">
        <v>22</v>
      </c>
      <c r="C48" s="14"/>
      <c r="D48" s="2" t="s">
        <v>8</v>
      </c>
      <c r="E48" s="35">
        <f t="shared" si="1"/>
        <v>0</v>
      </c>
      <c r="I48" s="34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</row>
    <row r="49" spans="1:37" ht="15.75" x14ac:dyDescent="0.25">
      <c r="A49" s="27"/>
      <c r="B49" s="28" t="s">
        <v>52</v>
      </c>
      <c r="C49" s="14"/>
      <c r="D49" s="2" t="s">
        <v>8</v>
      </c>
      <c r="E49" s="35">
        <f t="shared" si="1"/>
        <v>0</v>
      </c>
      <c r="I49" s="34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</row>
    <row r="50" spans="1:37" ht="15.75" x14ac:dyDescent="0.25">
      <c r="A50" s="27"/>
      <c r="B50" s="28" t="s">
        <v>53</v>
      </c>
      <c r="C50" s="14"/>
      <c r="D50" s="2" t="s">
        <v>8</v>
      </c>
      <c r="E50" s="35">
        <f t="shared" si="1"/>
        <v>0</v>
      </c>
      <c r="I50" s="34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</row>
    <row r="51" spans="1:37" ht="15.75" x14ac:dyDescent="0.25">
      <c r="A51" s="27"/>
      <c r="B51" s="28" t="s">
        <v>54</v>
      </c>
      <c r="C51" s="14"/>
      <c r="D51" s="2" t="s">
        <v>8</v>
      </c>
      <c r="E51" s="35">
        <f t="shared" si="1"/>
        <v>0</v>
      </c>
      <c r="I51" s="34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</row>
    <row r="52" spans="1:37" ht="15.75" x14ac:dyDescent="0.25">
      <c r="A52" s="27"/>
      <c r="B52" s="28" t="s">
        <v>55</v>
      </c>
      <c r="C52" s="14"/>
      <c r="D52" s="2" t="s">
        <v>8</v>
      </c>
      <c r="E52" s="35">
        <f t="shared" si="1"/>
        <v>0</v>
      </c>
      <c r="I52" s="34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</row>
    <row r="53" spans="1:37" ht="15.75" x14ac:dyDescent="0.25">
      <c r="A53" s="27"/>
      <c r="B53" s="28" t="s">
        <v>56</v>
      </c>
      <c r="C53" s="14"/>
      <c r="D53" s="2" t="s">
        <v>8</v>
      </c>
      <c r="E53" s="35">
        <f t="shared" si="1"/>
        <v>0</v>
      </c>
      <c r="I53" s="34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</row>
    <row r="54" spans="1:37" ht="15.75" x14ac:dyDescent="0.25">
      <c r="A54" s="27"/>
      <c r="B54" s="28" t="s">
        <v>57</v>
      </c>
      <c r="C54" s="14"/>
      <c r="D54" s="2" t="s">
        <v>8</v>
      </c>
      <c r="E54" s="35">
        <f t="shared" si="1"/>
        <v>0</v>
      </c>
      <c r="I54" s="34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</row>
    <row r="55" spans="1:37" ht="15.75" x14ac:dyDescent="0.25">
      <c r="A55" s="29"/>
      <c r="B55" s="30" t="s">
        <v>58</v>
      </c>
      <c r="C55" s="15"/>
      <c r="D55" s="3" t="s">
        <v>8</v>
      </c>
      <c r="E55" s="35">
        <f t="shared" si="1"/>
        <v>0</v>
      </c>
      <c r="I55" s="34">
        <f>SUM(E47:E55)</f>
        <v>0</v>
      </c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</row>
    <row r="56" spans="1:37" ht="15.75" x14ac:dyDescent="0.25">
      <c r="A56" s="31"/>
      <c r="B56" s="32"/>
      <c r="C56" s="9"/>
      <c r="D56" s="33"/>
      <c r="E56" s="38"/>
      <c r="I56" s="34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</row>
    <row r="57" spans="1:37" ht="15.75" x14ac:dyDescent="0.25">
      <c r="A57" s="24" t="s">
        <v>59</v>
      </c>
      <c r="B57" s="25" t="s">
        <v>21</v>
      </c>
      <c r="C57" s="13">
        <f>IF(I66=10,5,IF(AND(I66&lt;10,I66&gt;7),4,IF(AND(I66&lt;8,I66&gt;5),3,IF(AND(I66&lt;6,I66&gt;3),2,IF(AND(I66&lt;4,I66&gt;1),1,0)))))</f>
        <v>0</v>
      </c>
      <c r="D57" s="1" t="s">
        <v>8</v>
      </c>
      <c r="E57" s="35">
        <f t="shared" ref="E57:E66" si="2">IF(D57="Nee", 0, 1)</f>
        <v>0</v>
      </c>
      <c r="I57" s="34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</row>
    <row r="58" spans="1:37" ht="15.75" x14ac:dyDescent="0.25">
      <c r="A58" s="27"/>
      <c r="B58" s="28" t="s">
        <v>22</v>
      </c>
      <c r="C58" s="14"/>
      <c r="D58" s="2" t="s">
        <v>8</v>
      </c>
      <c r="E58" s="35">
        <f t="shared" si="2"/>
        <v>0</v>
      </c>
      <c r="I58" s="34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</row>
    <row r="59" spans="1:37" ht="15.75" x14ac:dyDescent="0.25">
      <c r="A59" s="27"/>
      <c r="B59" s="28" t="s">
        <v>60</v>
      </c>
      <c r="C59" s="14"/>
      <c r="D59" s="2" t="s">
        <v>8</v>
      </c>
      <c r="E59" s="35">
        <f t="shared" si="2"/>
        <v>0</v>
      </c>
      <c r="I59" s="34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</row>
    <row r="60" spans="1:37" ht="15.75" x14ac:dyDescent="0.25">
      <c r="A60" s="27"/>
      <c r="B60" s="28" t="s">
        <v>61</v>
      </c>
      <c r="C60" s="14"/>
      <c r="D60" s="2" t="s">
        <v>8</v>
      </c>
      <c r="E60" s="35">
        <f t="shared" si="2"/>
        <v>0</v>
      </c>
      <c r="I60" s="34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</row>
    <row r="61" spans="1:37" ht="15.75" x14ac:dyDescent="0.25">
      <c r="A61" s="27"/>
      <c r="B61" s="28" t="s">
        <v>62</v>
      </c>
      <c r="C61" s="14"/>
      <c r="D61" s="2" t="s">
        <v>8</v>
      </c>
      <c r="E61" s="35">
        <f t="shared" si="2"/>
        <v>0</v>
      </c>
      <c r="I61" s="34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</row>
    <row r="62" spans="1:37" ht="15.75" x14ac:dyDescent="0.25">
      <c r="A62" s="27"/>
      <c r="B62" s="28" t="s">
        <v>63</v>
      </c>
      <c r="C62" s="14"/>
      <c r="D62" s="2" t="s">
        <v>8</v>
      </c>
      <c r="E62" s="35">
        <f t="shared" si="2"/>
        <v>0</v>
      </c>
      <c r="I62" s="34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</row>
    <row r="63" spans="1:37" ht="15.75" x14ac:dyDescent="0.25">
      <c r="A63" s="27"/>
      <c r="B63" s="28" t="s">
        <v>64</v>
      </c>
      <c r="C63" s="14"/>
      <c r="D63" s="2" t="s">
        <v>8</v>
      </c>
      <c r="E63" s="35">
        <f t="shared" si="2"/>
        <v>0</v>
      </c>
      <c r="I63" s="34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</row>
    <row r="64" spans="1:37" ht="15.75" x14ac:dyDescent="0.25">
      <c r="A64" s="27"/>
      <c r="B64" s="28" t="s">
        <v>65</v>
      </c>
      <c r="C64" s="14"/>
      <c r="D64" s="2" t="s">
        <v>8</v>
      </c>
      <c r="E64" s="35">
        <f t="shared" si="2"/>
        <v>0</v>
      </c>
      <c r="I64" s="34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</row>
    <row r="65" spans="1:37" ht="15.75" x14ac:dyDescent="0.25">
      <c r="A65" s="27"/>
      <c r="B65" s="28" t="s">
        <v>66</v>
      </c>
      <c r="C65" s="14"/>
      <c r="D65" s="2" t="s">
        <v>8</v>
      </c>
      <c r="E65" s="35">
        <f t="shared" si="2"/>
        <v>0</v>
      </c>
      <c r="I65" s="34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</row>
    <row r="66" spans="1:37" ht="15.75" x14ac:dyDescent="0.25">
      <c r="A66" s="29"/>
      <c r="B66" s="30" t="s">
        <v>67</v>
      </c>
      <c r="C66" s="15"/>
      <c r="D66" s="3" t="s">
        <v>8</v>
      </c>
      <c r="E66" s="35">
        <f t="shared" si="2"/>
        <v>0</v>
      </c>
      <c r="I66" s="34">
        <f>SUM(E57:E66)</f>
        <v>0</v>
      </c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</row>
    <row r="67" spans="1:37" ht="15.75" x14ac:dyDescent="0.25">
      <c r="A67" s="31"/>
      <c r="B67" s="32"/>
      <c r="C67" s="9"/>
      <c r="D67" s="33"/>
      <c r="E67" s="38"/>
      <c r="I67" s="34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</row>
    <row r="68" spans="1:37" ht="15.75" x14ac:dyDescent="0.25">
      <c r="A68" s="24" t="s">
        <v>73</v>
      </c>
      <c r="B68" s="25" t="s">
        <v>21</v>
      </c>
      <c r="C68" s="13">
        <f>IF(I72=8,5,IF(I72=7,4,IF(I72=6,3,IF(I72=5,2,IF(I72=4,1,0)))))</f>
        <v>0</v>
      </c>
      <c r="D68" s="1" t="s">
        <v>8</v>
      </c>
      <c r="E68" s="35">
        <f>IF(D68="Nee", 0, 1)</f>
        <v>0</v>
      </c>
      <c r="I68" s="34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</row>
    <row r="69" spans="1:37" ht="15.75" x14ac:dyDescent="0.25">
      <c r="A69" s="27"/>
      <c r="B69" s="28" t="s">
        <v>22</v>
      </c>
      <c r="C69" s="14"/>
      <c r="D69" s="2" t="s">
        <v>8</v>
      </c>
      <c r="E69" s="35">
        <f>IF(D69="Nee", 0, 1)</f>
        <v>0</v>
      </c>
      <c r="I69" s="34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</row>
    <row r="70" spans="1:37" x14ac:dyDescent="0.2">
      <c r="A70" s="27"/>
      <c r="B70" s="28" t="s">
        <v>68</v>
      </c>
      <c r="C70" s="14"/>
      <c r="D70" s="2" t="s">
        <v>69</v>
      </c>
      <c r="E70" s="17" t="s">
        <v>69</v>
      </c>
      <c r="F70" s="19" t="s">
        <v>6</v>
      </c>
      <c r="G70" s="19" t="s">
        <v>50</v>
      </c>
      <c r="H70" s="19" t="s">
        <v>7</v>
      </c>
      <c r="I70" s="34" t="s">
        <v>70</v>
      </c>
      <c r="J70" s="19">
        <f>IF(D70="Niet gemaakt",0,IF(D70="Onvoldoende",1,IF(D70="Matig",2,IF(D70="Voldoende",3,4))))</f>
        <v>0</v>
      </c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</row>
    <row r="71" spans="1:37" ht="15.75" x14ac:dyDescent="0.25">
      <c r="A71" s="27"/>
      <c r="B71" s="28" t="s">
        <v>71</v>
      </c>
      <c r="C71" s="14"/>
      <c r="D71" s="2" t="s">
        <v>8</v>
      </c>
      <c r="E71" s="35">
        <f>IF(D71="Nee", 0, 1)</f>
        <v>0</v>
      </c>
      <c r="I71" s="34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</row>
    <row r="72" spans="1:37" ht="15.75" x14ac:dyDescent="0.25">
      <c r="A72" s="29"/>
      <c r="B72" s="30" t="s">
        <v>72</v>
      </c>
      <c r="C72" s="15"/>
      <c r="D72" s="3" t="s">
        <v>8</v>
      </c>
      <c r="E72" s="35">
        <f>IF(D72="Nee", 0, 1)</f>
        <v>0</v>
      </c>
      <c r="I72" s="34">
        <f>SUM(E68:E69,J70,E71:E72)</f>
        <v>0</v>
      </c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</row>
    <row r="73" spans="1:37" ht="15.75" x14ac:dyDescent="0.25">
      <c r="A73" s="31"/>
      <c r="B73" s="32"/>
      <c r="C73" s="9"/>
      <c r="D73" s="33"/>
      <c r="E73" s="38"/>
      <c r="I73" s="34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</row>
    <row r="74" spans="1:37" x14ac:dyDescent="0.2">
      <c r="A74" s="39"/>
      <c r="B74" s="40" t="s">
        <v>11</v>
      </c>
      <c r="C74" s="41">
        <f>SUM(C68,C57,C47,C37,C25,C13,C6)</f>
        <v>0</v>
      </c>
      <c r="D74" s="42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</row>
    <row r="75" spans="1:37" ht="15.75" x14ac:dyDescent="0.25">
      <c r="A75" s="43"/>
      <c r="B75" s="44" t="s">
        <v>12</v>
      </c>
      <c r="C75" s="45">
        <f>SUM(((9/I75)*C74)+1)</f>
        <v>1</v>
      </c>
      <c r="D75" s="46"/>
      <c r="I75" s="19">
        <v>32</v>
      </c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</row>
    <row r="76" spans="1:37" x14ac:dyDescent="0.2">
      <c r="A76" s="16"/>
      <c r="B76" s="17"/>
      <c r="C76" s="16"/>
      <c r="D76" s="18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</row>
    <row r="77" spans="1:37" x14ac:dyDescent="0.2">
      <c r="A77" s="16"/>
      <c r="B77" s="17"/>
      <c r="C77" s="16"/>
      <c r="D77" s="18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</row>
    <row r="78" spans="1:37" x14ac:dyDescent="0.2">
      <c r="A78" s="16"/>
      <c r="B78" s="17"/>
      <c r="C78" s="16"/>
      <c r="D78" s="18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</row>
    <row r="79" spans="1:37" x14ac:dyDescent="0.2">
      <c r="A79" s="16"/>
      <c r="B79" s="17"/>
      <c r="C79" s="16"/>
      <c r="D79" s="18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</row>
    <row r="80" spans="1:37" x14ac:dyDescent="0.2">
      <c r="A80" s="16"/>
      <c r="B80" s="17"/>
      <c r="C80" s="16"/>
      <c r="D80" s="18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</row>
    <row r="81" spans="1:37" x14ac:dyDescent="0.2">
      <c r="A81" s="16"/>
      <c r="B81" s="17"/>
      <c r="C81" s="16"/>
      <c r="D81" s="18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</row>
    <row r="82" spans="1:37" x14ac:dyDescent="0.2">
      <c r="A82" s="16"/>
      <c r="B82" s="17"/>
      <c r="C82" s="16"/>
      <c r="D82" s="18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</row>
    <row r="83" spans="1:37" x14ac:dyDescent="0.2">
      <c r="AE83" s="17"/>
      <c r="AF83" s="17"/>
      <c r="AG83" s="17"/>
      <c r="AH83" s="17"/>
      <c r="AI83" s="17"/>
      <c r="AJ83" s="17"/>
      <c r="AK83" s="17"/>
    </row>
  </sheetData>
  <sheetProtection algorithmName="SHA-512" hashValue="/BbXyKjnOXXcryg0vxwf7aXkRhupR8FMnCoLR4sOknUzj2dk+ze3IwLQVKOMhyJXwPra43KbR4Ob4kOYGUOT0A==" saltValue="2YeiU/hcat3Hx8B/VsMF8g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C40:C44 C6:C38 B6:B73 A6:A38 C50:C54 C46:C48 A40:A73" name="Bereik1"/>
  </protectedRanges>
  <mergeCells count="19">
    <mergeCell ref="A57:A66"/>
    <mergeCell ref="C57:C66"/>
    <mergeCell ref="A68:A72"/>
    <mergeCell ref="C68:C72"/>
    <mergeCell ref="C74:D74"/>
    <mergeCell ref="C75:D75"/>
    <mergeCell ref="A25:A35"/>
    <mergeCell ref="C25:C35"/>
    <mergeCell ref="A37:A45"/>
    <mergeCell ref="C37:C45"/>
    <mergeCell ref="A47:A55"/>
    <mergeCell ref="C47:C55"/>
    <mergeCell ref="A2:D2"/>
    <mergeCell ref="A4:B4"/>
    <mergeCell ref="A6:A11"/>
    <mergeCell ref="C6:C11"/>
    <mergeCell ref="I6:I11"/>
    <mergeCell ref="A13:A23"/>
    <mergeCell ref="C13:C23"/>
  </mergeCells>
  <dataValidations count="8">
    <dataValidation type="list" allowBlank="1" showInputMessage="1" showErrorMessage="1" sqref="D6:D11">
      <formula1>$G$6:$G$7</formula1>
    </dataValidation>
    <dataValidation type="list" allowBlank="1" showInputMessage="1" showErrorMessage="1" sqref="D13:D23 D25:D26 D29:D30 D32:D34 D37:D44 D47:D66 D68:D69 D71:D72">
      <formula1>$E$13:$F$13</formula1>
    </dataValidation>
    <dataValidation type="list" allowBlank="1" showInputMessage="1" showErrorMessage="1" sqref="D27">
      <formula1>$E$27:$H$27</formula1>
    </dataValidation>
    <dataValidation type="list" allowBlank="1" showInputMessage="1" showErrorMessage="1" sqref="D28">
      <formula1>$E$28:$H$28</formula1>
    </dataValidation>
    <dataValidation type="list" allowBlank="1" showInputMessage="1" showErrorMessage="1" sqref="D31">
      <formula1>$E$31:$L$31</formula1>
    </dataValidation>
    <dataValidation type="list" allowBlank="1" showInputMessage="1" showErrorMessage="1" sqref="D35">
      <formula1>$E$35:$J$35</formula1>
    </dataValidation>
    <dataValidation type="list" allowBlank="1" showInputMessage="1" showErrorMessage="1" sqref="D45">
      <formula1>$E$45:$G$45</formula1>
    </dataValidation>
    <dataValidation type="list" allowBlank="1" showInputMessage="1" showErrorMessage="1" sqref="D70">
      <formula1>$E$70:$I$70</formula1>
    </dataValidation>
  </dataValidation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3"/>
  <sheetViews>
    <sheetView workbookViewId="0">
      <selection sqref="A1:XFD1048576"/>
    </sheetView>
  </sheetViews>
  <sheetFormatPr defaultRowHeight="15" x14ac:dyDescent="0.2"/>
  <cols>
    <col min="1" max="1" width="9.140625" style="47"/>
    <col min="2" max="2" width="99.5703125" style="19" bestFit="1" customWidth="1"/>
    <col min="3" max="3" width="5.42578125" style="47" customWidth="1"/>
    <col min="4" max="4" width="15.5703125" style="48" bestFit="1" customWidth="1"/>
    <col min="5" max="5" width="9.140625" style="19" hidden="1" customWidth="1"/>
    <col min="6" max="6" width="10.5703125" style="19" hidden="1" customWidth="1"/>
    <col min="7" max="12" width="9.140625" style="19" hidden="1" customWidth="1"/>
    <col min="13" max="13" width="0" style="19" hidden="1" customWidth="1"/>
    <col min="14" max="16384" width="9.140625" style="19"/>
  </cols>
  <sheetData>
    <row r="1" spans="1:37" x14ac:dyDescent="0.2">
      <c r="A1" s="16"/>
      <c r="B1" s="17"/>
      <c r="C1" s="16"/>
      <c r="D1" s="18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</row>
    <row r="2" spans="1:37" ht="15.75" x14ac:dyDescent="0.2">
      <c r="A2" s="20" t="s">
        <v>74</v>
      </c>
      <c r="B2" s="20"/>
      <c r="C2" s="20"/>
      <c r="D2" s="20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</row>
    <row r="3" spans="1:37" ht="15.75" x14ac:dyDescent="0.2">
      <c r="A3" s="21"/>
      <c r="B3" s="21"/>
      <c r="C3" s="21"/>
      <c r="D3" s="21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</row>
    <row r="4" spans="1:37" ht="30" customHeight="1" x14ac:dyDescent="0.2">
      <c r="A4" s="11" t="s">
        <v>13</v>
      </c>
      <c r="B4" s="12"/>
      <c r="C4" s="16"/>
      <c r="D4" s="4" t="s">
        <v>14</v>
      </c>
      <c r="E4" s="22"/>
      <c r="F4" s="22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5" spans="1:37" x14ac:dyDescent="0.2">
      <c r="A5" s="16"/>
      <c r="B5" s="23"/>
      <c r="C5" s="16"/>
      <c r="D5" s="18"/>
      <c r="E5" s="17">
        <f>COUNTIF(D6:D11, "Voldoende")</f>
        <v>0</v>
      </c>
      <c r="F5" s="17">
        <f>COUNTIF(D6:D11, "Onvoldoende")</f>
        <v>6</v>
      </c>
      <c r="G5" s="17"/>
      <c r="H5" s="17"/>
      <c r="I5" s="17" t="s">
        <v>10</v>
      </c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</row>
    <row r="6" spans="1:37" x14ac:dyDescent="0.2">
      <c r="A6" s="24" t="s">
        <v>0</v>
      </c>
      <c r="B6" s="25" t="s">
        <v>1</v>
      </c>
      <c r="C6" s="13">
        <f>IF(E5&gt;5, 2, IF(AND(E5&gt;2,E5&lt;6), 1, 0))</f>
        <v>0</v>
      </c>
      <c r="D6" s="1" t="s">
        <v>6</v>
      </c>
      <c r="G6" s="19" t="s">
        <v>7</v>
      </c>
      <c r="I6" s="26">
        <v>2</v>
      </c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</row>
    <row r="7" spans="1:37" x14ac:dyDescent="0.2">
      <c r="A7" s="27"/>
      <c r="B7" s="28" t="s">
        <v>2</v>
      </c>
      <c r="C7" s="14"/>
      <c r="D7" s="2" t="s">
        <v>6</v>
      </c>
      <c r="G7" s="19" t="s">
        <v>6</v>
      </c>
      <c r="I7" s="26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</row>
    <row r="8" spans="1:37" x14ac:dyDescent="0.2">
      <c r="A8" s="27"/>
      <c r="B8" s="28" t="s">
        <v>19</v>
      </c>
      <c r="C8" s="14"/>
      <c r="D8" s="2" t="s">
        <v>6</v>
      </c>
      <c r="G8" s="19">
        <v>0</v>
      </c>
      <c r="I8" s="26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</row>
    <row r="9" spans="1:37" x14ac:dyDescent="0.2">
      <c r="A9" s="27"/>
      <c r="B9" s="28" t="s">
        <v>3</v>
      </c>
      <c r="C9" s="14"/>
      <c r="D9" s="2" t="s">
        <v>6</v>
      </c>
      <c r="G9" s="19">
        <v>1</v>
      </c>
      <c r="I9" s="26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</row>
    <row r="10" spans="1:37" x14ac:dyDescent="0.2">
      <c r="A10" s="27"/>
      <c r="B10" s="28" t="s">
        <v>5</v>
      </c>
      <c r="C10" s="14"/>
      <c r="D10" s="2" t="s">
        <v>6</v>
      </c>
      <c r="G10" s="19">
        <v>2</v>
      </c>
      <c r="I10" s="26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</row>
    <row r="11" spans="1:37" x14ac:dyDescent="0.2">
      <c r="A11" s="29"/>
      <c r="B11" s="30" t="s">
        <v>4</v>
      </c>
      <c r="C11" s="15"/>
      <c r="D11" s="3" t="s">
        <v>6</v>
      </c>
      <c r="G11" s="19">
        <v>3</v>
      </c>
      <c r="I11" s="26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</row>
    <row r="12" spans="1:37" x14ac:dyDescent="0.2">
      <c r="A12" s="31"/>
      <c r="B12" s="32"/>
      <c r="C12" s="9"/>
      <c r="D12" s="33"/>
      <c r="I12" s="34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</row>
    <row r="13" spans="1:37" x14ac:dyDescent="0.2">
      <c r="A13" s="24" t="s">
        <v>20</v>
      </c>
      <c r="B13" s="25" t="s">
        <v>21</v>
      </c>
      <c r="C13" s="13">
        <f>IF(E14=11, 5, IF(AND(E14&lt;11,E14&gt;8), 4, IF(AND(E14&lt;9, E14&gt;6), 3, IF(AND(E14&lt;7,E14&gt;4), 2, IF(AND(E14&lt;5, E14&gt;2), 1, 0)))))</f>
        <v>0</v>
      </c>
      <c r="D13" s="1" t="s">
        <v>8</v>
      </c>
      <c r="E13" s="19" t="s">
        <v>8</v>
      </c>
      <c r="F13" s="19" t="s">
        <v>9</v>
      </c>
      <c r="I13" s="34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</row>
    <row r="14" spans="1:37" x14ac:dyDescent="0.2">
      <c r="A14" s="27"/>
      <c r="B14" s="28" t="s">
        <v>22</v>
      </c>
      <c r="C14" s="14"/>
      <c r="D14" s="2" t="s">
        <v>8</v>
      </c>
      <c r="E14" s="17">
        <f>COUNTIF(D13:D23, "Ja")</f>
        <v>0</v>
      </c>
      <c r="I14" s="34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</row>
    <row r="15" spans="1:37" x14ac:dyDescent="0.2">
      <c r="A15" s="27"/>
      <c r="B15" s="28" t="s">
        <v>23</v>
      </c>
      <c r="C15" s="14"/>
      <c r="D15" s="2" t="s">
        <v>8</v>
      </c>
      <c r="I15" s="34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</row>
    <row r="16" spans="1:37" x14ac:dyDescent="0.2">
      <c r="A16" s="27"/>
      <c r="B16" s="28" t="s">
        <v>24</v>
      </c>
      <c r="C16" s="14"/>
      <c r="D16" s="2" t="s">
        <v>8</v>
      </c>
      <c r="I16" s="34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</row>
    <row r="17" spans="1:37" x14ac:dyDescent="0.2">
      <c r="A17" s="27"/>
      <c r="B17" s="28" t="s">
        <v>25</v>
      </c>
      <c r="C17" s="14"/>
      <c r="D17" s="2" t="s">
        <v>8</v>
      </c>
      <c r="I17" s="34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</row>
    <row r="18" spans="1:37" x14ac:dyDescent="0.2">
      <c r="A18" s="27"/>
      <c r="B18" s="28" t="s">
        <v>27</v>
      </c>
      <c r="C18" s="14"/>
      <c r="D18" s="2" t="s">
        <v>8</v>
      </c>
      <c r="I18" s="34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</row>
    <row r="19" spans="1:37" x14ac:dyDescent="0.2">
      <c r="A19" s="27"/>
      <c r="B19" s="28" t="s">
        <v>26</v>
      </c>
      <c r="C19" s="14"/>
      <c r="D19" s="2" t="s">
        <v>8</v>
      </c>
      <c r="I19" s="34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</row>
    <row r="20" spans="1:37" x14ac:dyDescent="0.2">
      <c r="A20" s="27"/>
      <c r="B20" s="28" t="s">
        <v>28</v>
      </c>
      <c r="C20" s="14"/>
      <c r="D20" s="2" t="s">
        <v>8</v>
      </c>
      <c r="I20" s="34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</row>
    <row r="21" spans="1:37" x14ac:dyDescent="0.2">
      <c r="A21" s="27"/>
      <c r="B21" s="28" t="s">
        <v>29</v>
      </c>
      <c r="C21" s="14"/>
      <c r="D21" s="2" t="s">
        <v>8</v>
      </c>
      <c r="I21" s="34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</row>
    <row r="22" spans="1:37" x14ac:dyDescent="0.2">
      <c r="A22" s="27"/>
      <c r="B22" s="28" t="s">
        <v>30</v>
      </c>
      <c r="C22" s="14"/>
      <c r="D22" s="2" t="s">
        <v>8</v>
      </c>
      <c r="I22" s="34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</row>
    <row r="23" spans="1:37" x14ac:dyDescent="0.2">
      <c r="A23" s="29"/>
      <c r="B23" s="30" t="s">
        <v>31</v>
      </c>
      <c r="C23" s="15"/>
      <c r="D23" s="3" t="s">
        <v>8</v>
      </c>
      <c r="I23" s="34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</row>
    <row r="24" spans="1:37" x14ac:dyDescent="0.2">
      <c r="A24" s="31"/>
      <c r="B24" s="32"/>
      <c r="C24" s="9"/>
      <c r="D24" s="33"/>
      <c r="I24" s="34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</row>
    <row r="25" spans="1:37" ht="15.75" x14ac:dyDescent="0.25">
      <c r="A25" s="24" t="s">
        <v>32</v>
      </c>
      <c r="B25" s="25" t="s">
        <v>21</v>
      </c>
      <c r="C25" s="13">
        <f>IF(M35=21,5,IF(AND(M35&lt;21,M35&gt;16),4,IF(AND(M35&lt;17,M35&gt;12),3,IF(AND(M35&lt;13,M35&gt;8),2,IF(AND(M35&lt;9,M35&gt;4),1,0)))))</f>
        <v>0</v>
      </c>
      <c r="D25" s="1" t="s">
        <v>8</v>
      </c>
      <c r="E25" s="35">
        <f>IF(D25="Nee", 0, 1)</f>
        <v>0</v>
      </c>
      <c r="I25" s="34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</row>
    <row r="26" spans="1:37" ht="15.75" x14ac:dyDescent="0.25">
      <c r="A26" s="27"/>
      <c r="B26" s="28" t="s">
        <v>22</v>
      </c>
      <c r="C26" s="14"/>
      <c r="D26" s="2" t="s">
        <v>8</v>
      </c>
      <c r="E26" s="35">
        <f>IF(D26="Nee", 0, 1)</f>
        <v>0</v>
      </c>
      <c r="I26" s="34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</row>
    <row r="27" spans="1:37" x14ac:dyDescent="0.2">
      <c r="A27" s="27"/>
      <c r="B27" s="28" t="s">
        <v>33</v>
      </c>
      <c r="C27" s="14"/>
      <c r="D27" s="2">
        <v>0</v>
      </c>
      <c r="E27" s="19">
        <v>0</v>
      </c>
      <c r="F27" s="19">
        <v>1</v>
      </c>
      <c r="G27" s="19">
        <v>2</v>
      </c>
      <c r="H27" s="19">
        <v>3</v>
      </c>
      <c r="I27" s="36">
        <f>SUM(D27:D28)</f>
        <v>0</v>
      </c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</row>
    <row r="28" spans="1:37" ht="15.75" x14ac:dyDescent="0.25">
      <c r="A28" s="27"/>
      <c r="B28" s="28" t="s">
        <v>34</v>
      </c>
      <c r="C28" s="14"/>
      <c r="D28" s="2">
        <v>0</v>
      </c>
      <c r="E28" s="19">
        <v>0</v>
      </c>
      <c r="F28" s="19">
        <v>1</v>
      </c>
      <c r="G28" s="19">
        <v>2</v>
      </c>
      <c r="H28" s="19">
        <v>3</v>
      </c>
      <c r="J28" s="37">
        <f>IF(I27=6, 3, IF(AND(I27&lt;6,I27&gt;3, 2), 2, IF(AND(I27&gt;1,I27&lt;4), 1, 0)))</f>
        <v>0</v>
      </c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</row>
    <row r="29" spans="1:37" ht="15.75" x14ac:dyDescent="0.25">
      <c r="A29" s="27"/>
      <c r="B29" s="28" t="s">
        <v>35</v>
      </c>
      <c r="C29" s="14"/>
      <c r="D29" s="2" t="s">
        <v>8</v>
      </c>
      <c r="E29" s="35">
        <f>IF(D29="Nee", 0, 1)</f>
        <v>0</v>
      </c>
      <c r="I29" s="34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</row>
    <row r="30" spans="1:37" ht="15.75" x14ac:dyDescent="0.25">
      <c r="A30" s="27"/>
      <c r="B30" s="28" t="s">
        <v>36</v>
      </c>
      <c r="C30" s="14"/>
      <c r="D30" s="2" t="s">
        <v>8</v>
      </c>
      <c r="E30" s="35">
        <f>IF(D30="Nee", 0, 1)</f>
        <v>0</v>
      </c>
      <c r="I30" s="34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</row>
    <row r="31" spans="1:37" ht="15.75" x14ac:dyDescent="0.25">
      <c r="A31" s="27"/>
      <c r="B31" s="28" t="s">
        <v>37</v>
      </c>
      <c r="C31" s="14"/>
      <c r="D31" s="2">
        <v>0</v>
      </c>
      <c r="E31" s="19">
        <v>0</v>
      </c>
      <c r="F31" s="19">
        <v>1</v>
      </c>
      <c r="G31" s="19">
        <v>2</v>
      </c>
      <c r="H31" s="19">
        <v>3</v>
      </c>
      <c r="I31" s="34">
        <v>4</v>
      </c>
      <c r="J31" s="19">
        <v>5</v>
      </c>
      <c r="K31" s="19">
        <v>6</v>
      </c>
      <c r="L31" s="19">
        <v>7</v>
      </c>
      <c r="M31" s="35">
        <f>IF(D31=7, 3, IF(AND(D31&lt;7,D31&gt;4),2,IF(AND(D31&lt;5,D31&gt;2),1,0)))</f>
        <v>0</v>
      </c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</row>
    <row r="32" spans="1:37" ht="15.75" x14ac:dyDescent="0.25">
      <c r="A32" s="27"/>
      <c r="B32" s="28" t="s">
        <v>38</v>
      </c>
      <c r="C32" s="14"/>
      <c r="D32" s="2" t="s">
        <v>8</v>
      </c>
      <c r="E32" s="35">
        <f>IF(D32="Nee", 0, 1)</f>
        <v>0</v>
      </c>
      <c r="I32" s="34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</row>
    <row r="33" spans="1:37" ht="15.75" x14ac:dyDescent="0.25">
      <c r="A33" s="27"/>
      <c r="B33" s="28" t="s">
        <v>39</v>
      </c>
      <c r="C33" s="14"/>
      <c r="D33" s="2" t="s">
        <v>8</v>
      </c>
      <c r="E33" s="35">
        <f>IF(D33="Nee", 0, 1)</f>
        <v>0</v>
      </c>
      <c r="I33" s="34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</row>
    <row r="34" spans="1:37" ht="15.75" x14ac:dyDescent="0.25">
      <c r="A34" s="27"/>
      <c r="B34" s="28" t="s">
        <v>40</v>
      </c>
      <c r="C34" s="14"/>
      <c r="D34" s="2" t="s">
        <v>8</v>
      </c>
      <c r="E34" s="35">
        <f>IF(D34="Nee", 0, 1)</f>
        <v>0</v>
      </c>
      <c r="I34" s="34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</row>
    <row r="35" spans="1:37" ht="15.75" x14ac:dyDescent="0.25">
      <c r="A35" s="29"/>
      <c r="B35" s="30" t="s">
        <v>41</v>
      </c>
      <c r="C35" s="15"/>
      <c r="D35" s="3">
        <v>0</v>
      </c>
      <c r="E35" s="19">
        <v>0</v>
      </c>
      <c r="F35" s="19">
        <v>1</v>
      </c>
      <c r="G35" s="19">
        <v>2</v>
      </c>
      <c r="H35" s="19">
        <v>3</v>
      </c>
      <c r="I35" s="34">
        <v>4</v>
      </c>
      <c r="J35" s="19">
        <v>5</v>
      </c>
      <c r="K35" s="35">
        <f>IF(D35=5,2,IF(AND(D35&lt;5,D35&gt;2),1,0))</f>
        <v>0</v>
      </c>
      <c r="M35" s="17">
        <f>SUM(E25+E26+I27+J28+E29+E30+M31+E32+E33+E34+K35)</f>
        <v>0</v>
      </c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</row>
    <row r="36" spans="1:37" x14ac:dyDescent="0.2">
      <c r="A36" s="31"/>
      <c r="B36" s="32"/>
      <c r="C36" s="9"/>
      <c r="D36" s="33"/>
      <c r="I36" s="34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</row>
    <row r="37" spans="1:37" ht="15.75" x14ac:dyDescent="0.25">
      <c r="A37" s="24" t="s">
        <v>42</v>
      </c>
      <c r="B37" s="25" t="s">
        <v>21</v>
      </c>
      <c r="C37" s="13">
        <f>IF(I45=10,5,IF(AND(I45&lt;10,I45&gt;7),4,IF(AND(I45&lt;8,I45&gt;5),3,IF(AND(I45&lt;6,I45&gt;3),2,IF(AND(I45&lt;4,I45&gt;1),1,0)))))</f>
        <v>0</v>
      </c>
      <c r="D37" s="1" t="s">
        <v>8</v>
      </c>
      <c r="E37" s="35">
        <f t="shared" ref="E37:E44" si="0">IF(D37="Nee", 0, 1)</f>
        <v>0</v>
      </c>
      <c r="I37" s="34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</row>
    <row r="38" spans="1:37" ht="15.75" x14ac:dyDescent="0.25">
      <c r="A38" s="27"/>
      <c r="B38" s="28" t="s">
        <v>22</v>
      </c>
      <c r="C38" s="14"/>
      <c r="D38" s="2" t="s">
        <v>8</v>
      </c>
      <c r="E38" s="35">
        <f t="shared" si="0"/>
        <v>0</v>
      </c>
      <c r="I38" s="34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</row>
    <row r="39" spans="1:37" ht="15.75" customHeight="1" x14ac:dyDescent="0.25">
      <c r="A39" s="27"/>
      <c r="B39" s="28" t="s">
        <v>43</v>
      </c>
      <c r="C39" s="14"/>
      <c r="D39" s="2" t="s">
        <v>8</v>
      </c>
      <c r="E39" s="35">
        <f t="shared" si="0"/>
        <v>0</v>
      </c>
      <c r="I39" s="34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</row>
    <row r="40" spans="1:37" ht="15.75" x14ac:dyDescent="0.25">
      <c r="A40" s="27"/>
      <c r="B40" s="28" t="s">
        <v>44</v>
      </c>
      <c r="C40" s="14"/>
      <c r="D40" s="2" t="s">
        <v>8</v>
      </c>
      <c r="E40" s="35">
        <f t="shared" si="0"/>
        <v>0</v>
      </c>
      <c r="I40" s="34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</row>
    <row r="41" spans="1:37" ht="15.75" x14ac:dyDescent="0.25">
      <c r="A41" s="27"/>
      <c r="B41" s="28" t="s">
        <v>45</v>
      </c>
      <c r="C41" s="14"/>
      <c r="D41" s="2" t="s">
        <v>8</v>
      </c>
      <c r="E41" s="35">
        <f t="shared" si="0"/>
        <v>0</v>
      </c>
      <c r="I41" s="34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</row>
    <row r="42" spans="1:37" ht="15.75" x14ac:dyDescent="0.25">
      <c r="A42" s="27"/>
      <c r="B42" s="28" t="s">
        <v>46</v>
      </c>
      <c r="C42" s="14"/>
      <c r="D42" s="2" t="s">
        <v>8</v>
      </c>
      <c r="E42" s="35">
        <f t="shared" si="0"/>
        <v>0</v>
      </c>
      <c r="I42" s="34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</row>
    <row r="43" spans="1:37" ht="15.75" x14ac:dyDescent="0.25">
      <c r="A43" s="27"/>
      <c r="B43" s="28" t="s">
        <v>47</v>
      </c>
      <c r="C43" s="14"/>
      <c r="D43" s="2" t="s">
        <v>8</v>
      </c>
      <c r="E43" s="35">
        <f t="shared" si="0"/>
        <v>0</v>
      </c>
      <c r="I43" s="34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</row>
    <row r="44" spans="1:37" ht="15.75" x14ac:dyDescent="0.25">
      <c r="A44" s="27"/>
      <c r="B44" s="28" t="s">
        <v>48</v>
      </c>
      <c r="C44" s="14"/>
      <c r="D44" s="2" t="s">
        <v>8</v>
      </c>
      <c r="E44" s="35">
        <f t="shared" si="0"/>
        <v>0</v>
      </c>
      <c r="I44" s="34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</row>
    <row r="45" spans="1:37" x14ac:dyDescent="0.2">
      <c r="A45" s="29"/>
      <c r="B45" s="30" t="s">
        <v>49</v>
      </c>
      <c r="C45" s="15"/>
      <c r="D45" s="3" t="s">
        <v>6</v>
      </c>
      <c r="E45" s="19" t="s">
        <v>6</v>
      </c>
      <c r="F45" s="19" t="s">
        <v>50</v>
      </c>
      <c r="G45" s="19" t="s">
        <v>7</v>
      </c>
      <c r="H45" s="34">
        <f>IF(D45="Onvoldoende", 0, IF(D45="Matig",1,2))</f>
        <v>0</v>
      </c>
      <c r="I45" s="19">
        <f>SUM(E37:E43,E44,H45)</f>
        <v>0</v>
      </c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</row>
    <row r="46" spans="1:37" x14ac:dyDescent="0.2">
      <c r="A46" s="31"/>
      <c r="B46" s="32"/>
      <c r="C46" s="9"/>
      <c r="D46" s="33"/>
      <c r="I46" s="34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</row>
    <row r="47" spans="1:37" ht="15.75" x14ac:dyDescent="0.25">
      <c r="A47" s="24" t="s">
        <v>51</v>
      </c>
      <c r="B47" s="25" t="s">
        <v>21</v>
      </c>
      <c r="C47" s="13">
        <f>IF(I55=9,5,IF(AND(I55&lt;9,I55&gt;6),4,IF(AND(I55&lt;7,I55&gt;4),3,IF(AND(I55&lt;5,I55&gt;2),2,IF(AND(I55&lt;3,I55&gt;0),1,0)))))</f>
        <v>0</v>
      </c>
      <c r="D47" s="1" t="s">
        <v>8</v>
      </c>
      <c r="E47" s="35">
        <f t="shared" ref="E47:E55" si="1">IF(D47="Nee", 0, 1)</f>
        <v>0</v>
      </c>
      <c r="I47" s="34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</row>
    <row r="48" spans="1:37" ht="15.75" x14ac:dyDescent="0.25">
      <c r="A48" s="27"/>
      <c r="B48" s="28" t="s">
        <v>22</v>
      </c>
      <c r="C48" s="14"/>
      <c r="D48" s="2" t="s">
        <v>8</v>
      </c>
      <c r="E48" s="35">
        <f t="shared" si="1"/>
        <v>0</v>
      </c>
      <c r="I48" s="34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</row>
    <row r="49" spans="1:37" ht="15.75" x14ac:dyDescent="0.25">
      <c r="A49" s="27"/>
      <c r="B49" s="28" t="s">
        <v>52</v>
      </c>
      <c r="C49" s="14"/>
      <c r="D49" s="2" t="s">
        <v>8</v>
      </c>
      <c r="E49" s="35">
        <f t="shared" si="1"/>
        <v>0</v>
      </c>
      <c r="I49" s="34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</row>
    <row r="50" spans="1:37" ht="15.75" x14ac:dyDescent="0.25">
      <c r="A50" s="27"/>
      <c r="B50" s="28" t="s">
        <v>53</v>
      </c>
      <c r="C50" s="14"/>
      <c r="D50" s="2" t="s">
        <v>8</v>
      </c>
      <c r="E50" s="35">
        <f t="shared" si="1"/>
        <v>0</v>
      </c>
      <c r="I50" s="34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</row>
    <row r="51" spans="1:37" ht="15.75" x14ac:dyDescent="0.25">
      <c r="A51" s="27"/>
      <c r="B51" s="28" t="s">
        <v>54</v>
      </c>
      <c r="C51" s="14"/>
      <c r="D51" s="2" t="s">
        <v>8</v>
      </c>
      <c r="E51" s="35">
        <f t="shared" si="1"/>
        <v>0</v>
      </c>
      <c r="I51" s="34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</row>
    <row r="52" spans="1:37" ht="15.75" x14ac:dyDescent="0.25">
      <c r="A52" s="27"/>
      <c r="B52" s="28" t="s">
        <v>55</v>
      </c>
      <c r="C52" s="14"/>
      <c r="D52" s="2" t="s">
        <v>8</v>
      </c>
      <c r="E52" s="35">
        <f t="shared" si="1"/>
        <v>0</v>
      </c>
      <c r="I52" s="34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</row>
    <row r="53" spans="1:37" ht="15.75" x14ac:dyDescent="0.25">
      <c r="A53" s="27"/>
      <c r="B53" s="28" t="s">
        <v>56</v>
      </c>
      <c r="C53" s="14"/>
      <c r="D53" s="2" t="s">
        <v>8</v>
      </c>
      <c r="E53" s="35">
        <f t="shared" si="1"/>
        <v>0</v>
      </c>
      <c r="I53" s="34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</row>
    <row r="54" spans="1:37" ht="15.75" x14ac:dyDescent="0.25">
      <c r="A54" s="27"/>
      <c r="B54" s="28" t="s">
        <v>57</v>
      </c>
      <c r="C54" s="14"/>
      <c r="D54" s="2" t="s">
        <v>8</v>
      </c>
      <c r="E54" s="35">
        <f t="shared" si="1"/>
        <v>0</v>
      </c>
      <c r="I54" s="34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</row>
    <row r="55" spans="1:37" ht="15.75" x14ac:dyDescent="0.25">
      <c r="A55" s="29"/>
      <c r="B55" s="30" t="s">
        <v>58</v>
      </c>
      <c r="C55" s="15"/>
      <c r="D55" s="3" t="s">
        <v>8</v>
      </c>
      <c r="E55" s="35">
        <f t="shared" si="1"/>
        <v>0</v>
      </c>
      <c r="I55" s="34">
        <f>SUM(E47:E55)</f>
        <v>0</v>
      </c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</row>
    <row r="56" spans="1:37" ht="15.75" x14ac:dyDescent="0.25">
      <c r="A56" s="31"/>
      <c r="B56" s="32"/>
      <c r="C56" s="9"/>
      <c r="D56" s="33"/>
      <c r="E56" s="38"/>
      <c r="I56" s="34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</row>
    <row r="57" spans="1:37" ht="15.75" x14ac:dyDescent="0.25">
      <c r="A57" s="24" t="s">
        <v>59</v>
      </c>
      <c r="B57" s="25" t="s">
        <v>21</v>
      </c>
      <c r="C57" s="13">
        <f>IF(I66=10,5,IF(AND(I66&lt;10,I66&gt;7),4,IF(AND(I66&lt;8,I66&gt;5),3,IF(AND(I66&lt;6,I66&gt;3),2,IF(AND(I66&lt;4,I66&gt;1),1,0)))))</f>
        <v>0</v>
      </c>
      <c r="D57" s="1" t="s">
        <v>8</v>
      </c>
      <c r="E57" s="35">
        <f t="shared" ref="E57:E66" si="2">IF(D57="Nee", 0, 1)</f>
        <v>0</v>
      </c>
      <c r="I57" s="34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</row>
    <row r="58" spans="1:37" ht="15.75" x14ac:dyDescent="0.25">
      <c r="A58" s="27"/>
      <c r="B58" s="28" t="s">
        <v>22</v>
      </c>
      <c r="C58" s="14"/>
      <c r="D58" s="2" t="s">
        <v>8</v>
      </c>
      <c r="E58" s="35">
        <f t="shared" si="2"/>
        <v>0</v>
      </c>
      <c r="I58" s="34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</row>
    <row r="59" spans="1:37" ht="15.75" x14ac:dyDescent="0.25">
      <c r="A59" s="27"/>
      <c r="B59" s="28" t="s">
        <v>60</v>
      </c>
      <c r="C59" s="14"/>
      <c r="D59" s="2" t="s">
        <v>8</v>
      </c>
      <c r="E59" s="35">
        <f t="shared" si="2"/>
        <v>0</v>
      </c>
      <c r="I59" s="34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</row>
    <row r="60" spans="1:37" ht="15.75" x14ac:dyDescent="0.25">
      <c r="A60" s="27"/>
      <c r="B60" s="28" t="s">
        <v>61</v>
      </c>
      <c r="C60" s="14"/>
      <c r="D60" s="2" t="s">
        <v>8</v>
      </c>
      <c r="E60" s="35">
        <f t="shared" si="2"/>
        <v>0</v>
      </c>
      <c r="I60" s="34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</row>
    <row r="61" spans="1:37" ht="15.75" x14ac:dyDescent="0.25">
      <c r="A61" s="27"/>
      <c r="B61" s="28" t="s">
        <v>62</v>
      </c>
      <c r="C61" s="14"/>
      <c r="D61" s="2" t="s">
        <v>8</v>
      </c>
      <c r="E61" s="35">
        <f t="shared" si="2"/>
        <v>0</v>
      </c>
      <c r="I61" s="34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</row>
    <row r="62" spans="1:37" ht="15.75" x14ac:dyDescent="0.25">
      <c r="A62" s="27"/>
      <c r="B62" s="28" t="s">
        <v>63</v>
      </c>
      <c r="C62" s="14"/>
      <c r="D62" s="2" t="s">
        <v>8</v>
      </c>
      <c r="E62" s="35">
        <f t="shared" si="2"/>
        <v>0</v>
      </c>
      <c r="I62" s="34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</row>
    <row r="63" spans="1:37" ht="15.75" x14ac:dyDescent="0.25">
      <c r="A63" s="27"/>
      <c r="B63" s="28" t="s">
        <v>64</v>
      </c>
      <c r="C63" s="14"/>
      <c r="D63" s="2" t="s">
        <v>8</v>
      </c>
      <c r="E63" s="35">
        <f t="shared" si="2"/>
        <v>0</v>
      </c>
      <c r="I63" s="34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</row>
    <row r="64" spans="1:37" ht="15.75" x14ac:dyDescent="0.25">
      <c r="A64" s="27"/>
      <c r="B64" s="28" t="s">
        <v>65</v>
      </c>
      <c r="C64" s="14"/>
      <c r="D64" s="2" t="s">
        <v>8</v>
      </c>
      <c r="E64" s="35">
        <f t="shared" si="2"/>
        <v>0</v>
      </c>
      <c r="I64" s="34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</row>
    <row r="65" spans="1:37" ht="15.75" x14ac:dyDescent="0.25">
      <c r="A65" s="27"/>
      <c r="B65" s="28" t="s">
        <v>66</v>
      </c>
      <c r="C65" s="14"/>
      <c r="D65" s="2" t="s">
        <v>8</v>
      </c>
      <c r="E65" s="35">
        <f t="shared" si="2"/>
        <v>0</v>
      </c>
      <c r="I65" s="34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</row>
    <row r="66" spans="1:37" ht="15.75" x14ac:dyDescent="0.25">
      <c r="A66" s="29"/>
      <c r="B66" s="30" t="s">
        <v>67</v>
      </c>
      <c r="C66" s="15"/>
      <c r="D66" s="3" t="s">
        <v>8</v>
      </c>
      <c r="E66" s="35">
        <f t="shared" si="2"/>
        <v>0</v>
      </c>
      <c r="I66" s="34">
        <f>SUM(E57:E66)</f>
        <v>0</v>
      </c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</row>
    <row r="67" spans="1:37" ht="15.75" x14ac:dyDescent="0.25">
      <c r="A67" s="31"/>
      <c r="B67" s="32"/>
      <c r="C67" s="9"/>
      <c r="D67" s="33"/>
      <c r="E67" s="38"/>
      <c r="I67" s="34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</row>
    <row r="68" spans="1:37" ht="15.75" x14ac:dyDescent="0.25">
      <c r="A68" s="24" t="s">
        <v>73</v>
      </c>
      <c r="B68" s="25" t="s">
        <v>21</v>
      </c>
      <c r="C68" s="13">
        <f>IF(I72=8,5,IF(I72=7,4,IF(I72=6,3,IF(I72=5,2,IF(I72=4,1,0)))))</f>
        <v>0</v>
      </c>
      <c r="D68" s="1" t="s">
        <v>8</v>
      </c>
      <c r="E68" s="35">
        <f>IF(D68="Nee", 0, 1)</f>
        <v>0</v>
      </c>
      <c r="I68" s="34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</row>
    <row r="69" spans="1:37" ht="15.75" x14ac:dyDescent="0.25">
      <c r="A69" s="27"/>
      <c r="B69" s="28" t="s">
        <v>22</v>
      </c>
      <c r="C69" s="14"/>
      <c r="D69" s="2" t="s">
        <v>8</v>
      </c>
      <c r="E69" s="35">
        <f>IF(D69="Nee", 0, 1)</f>
        <v>0</v>
      </c>
      <c r="I69" s="34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</row>
    <row r="70" spans="1:37" x14ac:dyDescent="0.2">
      <c r="A70" s="27"/>
      <c r="B70" s="28" t="s">
        <v>68</v>
      </c>
      <c r="C70" s="14"/>
      <c r="D70" s="2" t="s">
        <v>69</v>
      </c>
      <c r="E70" s="17" t="s">
        <v>69</v>
      </c>
      <c r="F70" s="19" t="s">
        <v>6</v>
      </c>
      <c r="G70" s="19" t="s">
        <v>50</v>
      </c>
      <c r="H70" s="19" t="s">
        <v>7</v>
      </c>
      <c r="I70" s="34" t="s">
        <v>70</v>
      </c>
      <c r="J70" s="19">
        <f>IF(D70="Niet gemaakt",0,IF(D70="Onvoldoende",1,IF(D70="Matig",2,IF(D70="Voldoende",3,4))))</f>
        <v>0</v>
      </c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</row>
    <row r="71" spans="1:37" ht="15.75" x14ac:dyDescent="0.25">
      <c r="A71" s="27"/>
      <c r="B71" s="28" t="s">
        <v>71</v>
      </c>
      <c r="C71" s="14"/>
      <c r="D71" s="2" t="s">
        <v>8</v>
      </c>
      <c r="E71" s="35">
        <f>IF(D71="Nee", 0, 1)</f>
        <v>0</v>
      </c>
      <c r="I71" s="34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</row>
    <row r="72" spans="1:37" ht="15.75" x14ac:dyDescent="0.25">
      <c r="A72" s="29"/>
      <c r="B72" s="30" t="s">
        <v>72</v>
      </c>
      <c r="C72" s="15"/>
      <c r="D72" s="3" t="s">
        <v>8</v>
      </c>
      <c r="E72" s="35">
        <f>IF(D72="Nee", 0, 1)</f>
        <v>0</v>
      </c>
      <c r="I72" s="34">
        <f>SUM(E68:E69,J70,E71:E72)</f>
        <v>0</v>
      </c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</row>
    <row r="73" spans="1:37" ht="15.75" x14ac:dyDescent="0.25">
      <c r="A73" s="31"/>
      <c r="B73" s="32"/>
      <c r="C73" s="9"/>
      <c r="D73" s="33"/>
      <c r="E73" s="38"/>
      <c r="I73" s="34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</row>
    <row r="74" spans="1:37" x14ac:dyDescent="0.2">
      <c r="A74" s="39"/>
      <c r="B74" s="40" t="s">
        <v>11</v>
      </c>
      <c r="C74" s="41">
        <f>SUM(C68,C57,C47,C37,C25,C13,C6)</f>
        <v>0</v>
      </c>
      <c r="D74" s="42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</row>
    <row r="75" spans="1:37" ht="15.75" x14ac:dyDescent="0.25">
      <c r="A75" s="43"/>
      <c r="B75" s="44" t="s">
        <v>12</v>
      </c>
      <c r="C75" s="45">
        <f>SUM(((9/I75)*C74)+1)</f>
        <v>1</v>
      </c>
      <c r="D75" s="46"/>
      <c r="I75" s="19">
        <v>32</v>
      </c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</row>
    <row r="76" spans="1:37" x14ac:dyDescent="0.2">
      <c r="A76" s="16"/>
      <c r="B76" s="17"/>
      <c r="C76" s="16"/>
      <c r="D76" s="18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</row>
    <row r="77" spans="1:37" x14ac:dyDescent="0.2">
      <c r="A77" s="16"/>
      <c r="B77" s="17"/>
      <c r="C77" s="16"/>
      <c r="D77" s="18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</row>
    <row r="78" spans="1:37" x14ac:dyDescent="0.2">
      <c r="A78" s="16"/>
      <c r="B78" s="17"/>
      <c r="C78" s="16"/>
      <c r="D78" s="18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</row>
    <row r="79" spans="1:37" x14ac:dyDescent="0.2">
      <c r="A79" s="16"/>
      <c r="B79" s="17"/>
      <c r="C79" s="16"/>
      <c r="D79" s="18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</row>
    <row r="80" spans="1:37" x14ac:dyDescent="0.2">
      <c r="A80" s="16"/>
      <c r="B80" s="17"/>
      <c r="C80" s="16"/>
      <c r="D80" s="18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</row>
    <row r="81" spans="1:37" x14ac:dyDescent="0.2">
      <c r="A81" s="16"/>
      <c r="B81" s="17"/>
      <c r="C81" s="16"/>
      <c r="D81" s="18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</row>
    <row r="82" spans="1:37" x14ac:dyDescent="0.2">
      <c r="A82" s="16"/>
      <c r="B82" s="17"/>
      <c r="C82" s="16"/>
      <c r="D82" s="18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</row>
    <row r="83" spans="1:37" x14ac:dyDescent="0.2">
      <c r="AE83" s="17"/>
      <c r="AF83" s="17"/>
      <c r="AG83" s="17"/>
      <c r="AH83" s="17"/>
      <c r="AI83" s="17"/>
      <c r="AJ83" s="17"/>
      <c r="AK83" s="17"/>
    </row>
  </sheetData>
  <sheetProtection algorithmName="SHA-512" hashValue="/OQCJJjktsALOES1AC4+um4BAgVy9/7gPdGWrGiUsuEpI7WQMWnUAl+AIvTmqJjY8+smSxW7OxeOD1TuQz6tSQ==" saltValue="juhJ9HRJm8ldU6u4imjB7g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C40:C44 C6:C38 B6:B73 A6:A38 C50:C54 C46:C48 A40:A73" name="Bereik1"/>
  </protectedRanges>
  <mergeCells count="19">
    <mergeCell ref="A57:A66"/>
    <mergeCell ref="C57:C66"/>
    <mergeCell ref="A68:A72"/>
    <mergeCell ref="C68:C72"/>
    <mergeCell ref="C74:D74"/>
    <mergeCell ref="C75:D75"/>
    <mergeCell ref="A25:A35"/>
    <mergeCell ref="C25:C35"/>
    <mergeCell ref="A37:A45"/>
    <mergeCell ref="C37:C45"/>
    <mergeCell ref="A47:A55"/>
    <mergeCell ref="C47:C55"/>
    <mergeCell ref="A2:D2"/>
    <mergeCell ref="A4:B4"/>
    <mergeCell ref="A6:A11"/>
    <mergeCell ref="C6:C11"/>
    <mergeCell ref="I6:I11"/>
    <mergeCell ref="A13:A23"/>
    <mergeCell ref="C13:C23"/>
  </mergeCells>
  <dataValidations count="8">
    <dataValidation type="list" allowBlank="1" showInputMessage="1" showErrorMessage="1" sqref="D6:D11">
      <formula1>$G$6:$G$7</formula1>
    </dataValidation>
    <dataValidation type="list" allowBlank="1" showInputMessage="1" showErrorMessage="1" sqref="D13:D23 D25:D26 D29:D30 D32:D34 D37:D44 D47:D66 D68:D69 D71:D72">
      <formula1>$E$13:$F$13</formula1>
    </dataValidation>
    <dataValidation type="list" allowBlank="1" showInputMessage="1" showErrorMessage="1" sqref="D27">
      <formula1>$E$27:$H$27</formula1>
    </dataValidation>
    <dataValidation type="list" allowBlank="1" showInputMessage="1" showErrorMessage="1" sqref="D28">
      <formula1>$E$28:$H$28</formula1>
    </dataValidation>
    <dataValidation type="list" allowBlank="1" showInputMessage="1" showErrorMessage="1" sqref="D31">
      <formula1>$E$31:$L$31</formula1>
    </dataValidation>
    <dataValidation type="list" allowBlank="1" showInputMessage="1" showErrorMessage="1" sqref="D35">
      <formula1>$E$35:$J$35</formula1>
    </dataValidation>
    <dataValidation type="list" allowBlank="1" showInputMessage="1" showErrorMessage="1" sqref="D45">
      <formula1>$E$45:$G$45</formula1>
    </dataValidation>
    <dataValidation type="list" allowBlank="1" showInputMessage="1" showErrorMessage="1" sqref="D70">
      <formula1>$E$70:$I$70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3"/>
  <sheetViews>
    <sheetView workbookViewId="0">
      <selection activeCell="N25" sqref="A1:XFD1048576"/>
    </sheetView>
  </sheetViews>
  <sheetFormatPr defaultRowHeight="15" x14ac:dyDescent="0.2"/>
  <cols>
    <col min="1" max="1" width="9.140625" style="47"/>
    <col min="2" max="2" width="99.5703125" style="19" bestFit="1" customWidth="1"/>
    <col min="3" max="3" width="5.42578125" style="47" customWidth="1"/>
    <col min="4" max="4" width="15.5703125" style="48" bestFit="1" customWidth="1"/>
    <col min="5" max="5" width="9.140625" style="19" hidden="1" customWidth="1"/>
    <col min="6" max="6" width="10.5703125" style="19" hidden="1" customWidth="1"/>
    <col min="7" max="12" width="9.140625" style="19" hidden="1" customWidth="1"/>
    <col min="13" max="13" width="0" style="19" hidden="1" customWidth="1"/>
    <col min="14" max="16384" width="9.140625" style="19"/>
  </cols>
  <sheetData>
    <row r="1" spans="1:37" x14ac:dyDescent="0.2">
      <c r="A1" s="16"/>
      <c r="B1" s="17"/>
      <c r="C1" s="16"/>
      <c r="D1" s="18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</row>
    <row r="2" spans="1:37" ht="15.75" x14ac:dyDescent="0.2">
      <c r="A2" s="20" t="s">
        <v>74</v>
      </c>
      <c r="B2" s="20"/>
      <c r="C2" s="20"/>
      <c r="D2" s="20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</row>
    <row r="3" spans="1:37" ht="15.75" x14ac:dyDescent="0.2">
      <c r="A3" s="21"/>
      <c r="B3" s="21"/>
      <c r="C3" s="21"/>
      <c r="D3" s="21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</row>
    <row r="4" spans="1:37" ht="30" customHeight="1" x14ac:dyDescent="0.2">
      <c r="A4" s="11" t="s">
        <v>13</v>
      </c>
      <c r="B4" s="12"/>
      <c r="C4" s="16"/>
      <c r="D4" s="4" t="s">
        <v>14</v>
      </c>
      <c r="E4" s="22"/>
      <c r="F4" s="22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5" spans="1:37" x14ac:dyDescent="0.2">
      <c r="A5" s="16"/>
      <c r="B5" s="23"/>
      <c r="C5" s="16"/>
      <c r="D5" s="18"/>
      <c r="E5" s="17">
        <f>COUNTIF(D6:D11, "Voldoende")</f>
        <v>0</v>
      </c>
      <c r="F5" s="17">
        <f>COUNTIF(D6:D11, "Onvoldoende")</f>
        <v>6</v>
      </c>
      <c r="G5" s="17"/>
      <c r="H5" s="17"/>
      <c r="I5" s="17" t="s">
        <v>10</v>
      </c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</row>
    <row r="6" spans="1:37" x14ac:dyDescent="0.2">
      <c r="A6" s="24" t="s">
        <v>0</v>
      </c>
      <c r="B6" s="25" t="s">
        <v>1</v>
      </c>
      <c r="C6" s="13">
        <f>IF(E5&gt;5, 2, IF(AND(E5&gt;2,E5&lt;6), 1, 0))</f>
        <v>0</v>
      </c>
      <c r="D6" s="1" t="s">
        <v>6</v>
      </c>
      <c r="G6" s="19" t="s">
        <v>7</v>
      </c>
      <c r="I6" s="26">
        <v>2</v>
      </c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</row>
    <row r="7" spans="1:37" x14ac:dyDescent="0.2">
      <c r="A7" s="27"/>
      <c r="B7" s="28" t="s">
        <v>2</v>
      </c>
      <c r="C7" s="14"/>
      <c r="D7" s="2" t="s">
        <v>6</v>
      </c>
      <c r="G7" s="19" t="s">
        <v>6</v>
      </c>
      <c r="I7" s="26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</row>
    <row r="8" spans="1:37" x14ac:dyDescent="0.2">
      <c r="A8" s="27"/>
      <c r="B8" s="28" t="s">
        <v>19</v>
      </c>
      <c r="C8" s="14"/>
      <c r="D8" s="2" t="s">
        <v>6</v>
      </c>
      <c r="G8" s="19">
        <v>0</v>
      </c>
      <c r="I8" s="26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</row>
    <row r="9" spans="1:37" x14ac:dyDescent="0.2">
      <c r="A9" s="27"/>
      <c r="B9" s="28" t="s">
        <v>3</v>
      </c>
      <c r="C9" s="14"/>
      <c r="D9" s="2" t="s">
        <v>6</v>
      </c>
      <c r="G9" s="19">
        <v>1</v>
      </c>
      <c r="I9" s="26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</row>
    <row r="10" spans="1:37" x14ac:dyDescent="0.2">
      <c r="A10" s="27"/>
      <c r="B10" s="28" t="s">
        <v>5</v>
      </c>
      <c r="C10" s="14"/>
      <c r="D10" s="2" t="s">
        <v>6</v>
      </c>
      <c r="G10" s="19">
        <v>2</v>
      </c>
      <c r="I10" s="26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</row>
    <row r="11" spans="1:37" x14ac:dyDescent="0.2">
      <c r="A11" s="29"/>
      <c r="B11" s="30" t="s">
        <v>4</v>
      </c>
      <c r="C11" s="15"/>
      <c r="D11" s="3" t="s">
        <v>6</v>
      </c>
      <c r="G11" s="19">
        <v>3</v>
      </c>
      <c r="I11" s="26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</row>
    <row r="12" spans="1:37" x14ac:dyDescent="0.2">
      <c r="A12" s="31"/>
      <c r="B12" s="32"/>
      <c r="C12" s="9"/>
      <c r="D12" s="33"/>
      <c r="I12" s="34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</row>
    <row r="13" spans="1:37" x14ac:dyDescent="0.2">
      <c r="A13" s="24" t="s">
        <v>20</v>
      </c>
      <c r="B13" s="25" t="s">
        <v>21</v>
      </c>
      <c r="C13" s="13">
        <f>IF(E14=11, 5, IF(AND(E14&lt;11,E14&gt;8), 4, IF(AND(E14&lt;9, E14&gt;6), 3, IF(AND(E14&lt;7,E14&gt;4), 2, IF(AND(E14&lt;5, E14&gt;2), 1, 0)))))</f>
        <v>0</v>
      </c>
      <c r="D13" s="1" t="s">
        <v>8</v>
      </c>
      <c r="E13" s="19" t="s">
        <v>8</v>
      </c>
      <c r="F13" s="19" t="s">
        <v>9</v>
      </c>
      <c r="I13" s="34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</row>
    <row r="14" spans="1:37" x14ac:dyDescent="0.2">
      <c r="A14" s="27"/>
      <c r="B14" s="28" t="s">
        <v>22</v>
      </c>
      <c r="C14" s="14"/>
      <c r="D14" s="2" t="s">
        <v>8</v>
      </c>
      <c r="E14" s="17">
        <f>COUNTIF(D13:D23, "Ja")</f>
        <v>0</v>
      </c>
      <c r="I14" s="34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</row>
    <row r="15" spans="1:37" x14ac:dyDescent="0.2">
      <c r="A15" s="27"/>
      <c r="B15" s="28" t="s">
        <v>23</v>
      </c>
      <c r="C15" s="14"/>
      <c r="D15" s="2" t="s">
        <v>8</v>
      </c>
      <c r="I15" s="34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</row>
    <row r="16" spans="1:37" x14ac:dyDescent="0.2">
      <c r="A16" s="27"/>
      <c r="B16" s="28" t="s">
        <v>24</v>
      </c>
      <c r="C16" s="14"/>
      <c r="D16" s="2" t="s">
        <v>8</v>
      </c>
      <c r="I16" s="34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</row>
    <row r="17" spans="1:37" x14ac:dyDescent="0.2">
      <c r="A17" s="27"/>
      <c r="B17" s="28" t="s">
        <v>25</v>
      </c>
      <c r="C17" s="14"/>
      <c r="D17" s="2" t="s">
        <v>8</v>
      </c>
      <c r="I17" s="34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</row>
    <row r="18" spans="1:37" x14ac:dyDescent="0.2">
      <c r="A18" s="27"/>
      <c r="B18" s="28" t="s">
        <v>27</v>
      </c>
      <c r="C18" s="14"/>
      <c r="D18" s="2" t="s">
        <v>8</v>
      </c>
      <c r="I18" s="34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</row>
    <row r="19" spans="1:37" x14ac:dyDescent="0.2">
      <c r="A19" s="27"/>
      <c r="B19" s="28" t="s">
        <v>26</v>
      </c>
      <c r="C19" s="14"/>
      <c r="D19" s="2" t="s">
        <v>8</v>
      </c>
      <c r="I19" s="34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</row>
    <row r="20" spans="1:37" x14ac:dyDescent="0.2">
      <c r="A20" s="27"/>
      <c r="B20" s="28" t="s">
        <v>28</v>
      </c>
      <c r="C20" s="14"/>
      <c r="D20" s="2" t="s">
        <v>8</v>
      </c>
      <c r="I20" s="34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</row>
    <row r="21" spans="1:37" x14ac:dyDescent="0.2">
      <c r="A21" s="27"/>
      <c r="B21" s="28" t="s">
        <v>29</v>
      </c>
      <c r="C21" s="14"/>
      <c r="D21" s="2" t="s">
        <v>8</v>
      </c>
      <c r="I21" s="34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</row>
    <row r="22" spans="1:37" x14ac:dyDescent="0.2">
      <c r="A22" s="27"/>
      <c r="B22" s="28" t="s">
        <v>30</v>
      </c>
      <c r="C22" s="14"/>
      <c r="D22" s="2" t="s">
        <v>8</v>
      </c>
      <c r="I22" s="34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</row>
    <row r="23" spans="1:37" x14ac:dyDescent="0.2">
      <c r="A23" s="29"/>
      <c r="B23" s="30" t="s">
        <v>31</v>
      </c>
      <c r="C23" s="15"/>
      <c r="D23" s="3" t="s">
        <v>8</v>
      </c>
      <c r="I23" s="34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</row>
    <row r="24" spans="1:37" x14ac:dyDescent="0.2">
      <c r="A24" s="31"/>
      <c r="B24" s="32"/>
      <c r="C24" s="9"/>
      <c r="D24" s="33"/>
      <c r="I24" s="34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</row>
    <row r="25" spans="1:37" ht="15.75" x14ac:dyDescent="0.25">
      <c r="A25" s="24" t="s">
        <v>32</v>
      </c>
      <c r="B25" s="25" t="s">
        <v>21</v>
      </c>
      <c r="C25" s="13">
        <f>IF(M35=21,5,IF(AND(M35&lt;21,M35&gt;16),4,IF(AND(M35&lt;17,M35&gt;12),3,IF(AND(M35&lt;13,M35&gt;8),2,IF(AND(M35&lt;9,M35&gt;4),1,0)))))</f>
        <v>0</v>
      </c>
      <c r="D25" s="1" t="s">
        <v>8</v>
      </c>
      <c r="E25" s="35">
        <f>IF(D25="Nee", 0, 1)</f>
        <v>0</v>
      </c>
      <c r="I25" s="34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</row>
    <row r="26" spans="1:37" ht="15.75" x14ac:dyDescent="0.25">
      <c r="A26" s="27"/>
      <c r="B26" s="28" t="s">
        <v>22</v>
      </c>
      <c r="C26" s="14"/>
      <c r="D26" s="2" t="s">
        <v>8</v>
      </c>
      <c r="E26" s="35">
        <f>IF(D26="Nee", 0, 1)</f>
        <v>0</v>
      </c>
      <c r="I26" s="34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</row>
    <row r="27" spans="1:37" x14ac:dyDescent="0.2">
      <c r="A27" s="27"/>
      <c r="B27" s="28" t="s">
        <v>33</v>
      </c>
      <c r="C27" s="14"/>
      <c r="D27" s="2">
        <v>0</v>
      </c>
      <c r="E27" s="19">
        <v>0</v>
      </c>
      <c r="F27" s="19">
        <v>1</v>
      </c>
      <c r="G27" s="19">
        <v>2</v>
      </c>
      <c r="H27" s="19">
        <v>3</v>
      </c>
      <c r="I27" s="36">
        <f>SUM(D27:D28)</f>
        <v>0</v>
      </c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</row>
    <row r="28" spans="1:37" ht="15.75" x14ac:dyDescent="0.25">
      <c r="A28" s="27"/>
      <c r="B28" s="28" t="s">
        <v>34</v>
      </c>
      <c r="C28" s="14"/>
      <c r="D28" s="2">
        <v>0</v>
      </c>
      <c r="E28" s="19">
        <v>0</v>
      </c>
      <c r="F28" s="19">
        <v>1</v>
      </c>
      <c r="G28" s="19">
        <v>2</v>
      </c>
      <c r="H28" s="19">
        <v>3</v>
      </c>
      <c r="J28" s="37">
        <f>IF(I27=6, 3, IF(AND(I27&lt;6,I27&gt;3, 2), 2, IF(AND(I27&gt;1,I27&lt;4), 1, 0)))</f>
        <v>0</v>
      </c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</row>
    <row r="29" spans="1:37" ht="15.75" x14ac:dyDescent="0.25">
      <c r="A29" s="27"/>
      <c r="B29" s="28" t="s">
        <v>35</v>
      </c>
      <c r="C29" s="14"/>
      <c r="D29" s="2" t="s">
        <v>8</v>
      </c>
      <c r="E29" s="35">
        <f>IF(D29="Nee", 0, 1)</f>
        <v>0</v>
      </c>
      <c r="I29" s="34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</row>
    <row r="30" spans="1:37" ht="15.75" x14ac:dyDescent="0.25">
      <c r="A30" s="27"/>
      <c r="B30" s="28" t="s">
        <v>36</v>
      </c>
      <c r="C30" s="14"/>
      <c r="D30" s="2" t="s">
        <v>8</v>
      </c>
      <c r="E30" s="35">
        <f>IF(D30="Nee", 0, 1)</f>
        <v>0</v>
      </c>
      <c r="I30" s="34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</row>
    <row r="31" spans="1:37" ht="15.75" x14ac:dyDescent="0.25">
      <c r="A31" s="27"/>
      <c r="B31" s="28" t="s">
        <v>37</v>
      </c>
      <c r="C31" s="14"/>
      <c r="D31" s="2">
        <v>0</v>
      </c>
      <c r="E31" s="19">
        <v>0</v>
      </c>
      <c r="F31" s="19">
        <v>1</v>
      </c>
      <c r="G31" s="19">
        <v>2</v>
      </c>
      <c r="H31" s="19">
        <v>3</v>
      </c>
      <c r="I31" s="34">
        <v>4</v>
      </c>
      <c r="J31" s="19">
        <v>5</v>
      </c>
      <c r="K31" s="19">
        <v>6</v>
      </c>
      <c r="L31" s="19">
        <v>7</v>
      </c>
      <c r="M31" s="35">
        <f>IF(D31=7, 3, IF(AND(D31&lt;7,D31&gt;4),2,IF(AND(D31&lt;5,D31&gt;2),1,0)))</f>
        <v>0</v>
      </c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</row>
    <row r="32" spans="1:37" ht="15.75" x14ac:dyDescent="0.25">
      <c r="A32" s="27"/>
      <c r="B32" s="28" t="s">
        <v>38</v>
      </c>
      <c r="C32" s="14"/>
      <c r="D32" s="2" t="s">
        <v>8</v>
      </c>
      <c r="E32" s="35">
        <f>IF(D32="Nee", 0, 1)</f>
        <v>0</v>
      </c>
      <c r="I32" s="34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</row>
    <row r="33" spans="1:37" ht="15.75" x14ac:dyDescent="0.25">
      <c r="A33" s="27"/>
      <c r="B33" s="28" t="s">
        <v>39</v>
      </c>
      <c r="C33" s="14"/>
      <c r="D33" s="2" t="s">
        <v>8</v>
      </c>
      <c r="E33" s="35">
        <f>IF(D33="Nee", 0, 1)</f>
        <v>0</v>
      </c>
      <c r="I33" s="34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</row>
    <row r="34" spans="1:37" ht="15.75" x14ac:dyDescent="0.25">
      <c r="A34" s="27"/>
      <c r="B34" s="28" t="s">
        <v>40</v>
      </c>
      <c r="C34" s="14"/>
      <c r="D34" s="2" t="s">
        <v>8</v>
      </c>
      <c r="E34" s="35">
        <f>IF(D34="Nee", 0, 1)</f>
        <v>0</v>
      </c>
      <c r="I34" s="34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</row>
    <row r="35" spans="1:37" ht="15.75" x14ac:dyDescent="0.25">
      <c r="A35" s="29"/>
      <c r="B35" s="30" t="s">
        <v>41</v>
      </c>
      <c r="C35" s="15"/>
      <c r="D35" s="3">
        <v>0</v>
      </c>
      <c r="E35" s="19">
        <v>0</v>
      </c>
      <c r="F35" s="19">
        <v>1</v>
      </c>
      <c r="G35" s="19">
        <v>2</v>
      </c>
      <c r="H35" s="19">
        <v>3</v>
      </c>
      <c r="I35" s="34">
        <v>4</v>
      </c>
      <c r="J35" s="19">
        <v>5</v>
      </c>
      <c r="K35" s="35">
        <f>IF(D35=5,2,IF(AND(D35&lt;5,D35&gt;2),1,0))</f>
        <v>0</v>
      </c>
      <c r="M35" s="17">
        <f>SUM(E25+E26+I27+J28+E29+E30+M31+E32+E33+E34+K35)</f>
        <v>0</v>
      </c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</row>
    <row r="36" spans="1:37" x14ac:dyDescent="0.2">
      <c r="A36" s="31"/>
      <c r="B36" s="32"/>
      <c r="C36" s="9"/>
      <c r="D36" s="33"/>
      <c r="I36" s="34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</row>
    <row r="37" spans="1:37" ht="15.75" x14ac:dyDescent="0.25">
      <c r="A37" s="24" t="s">
        <v>42</v>
      </c>
      <c r="B37" s="25" t="s">
        <v>21</v>
      </c>
      <c r="C37" s="13">
        <f>IF(I45=10,5,IF(AND(I45&lt;10,I45&gt;7),4,IF(AND(I45&lt;8,I45&gt;5),3,IF(AND(I45&lt;6,I45&gt;3),2,IF(AND(I45&lt;4,I45&gt;1),1,0)))))</f>
        <v>0</v>
      </c>
      <c r="D37" s="1" t="s">
        <v>8</v>
      </c>
      <c r="E37" s="35">
        <f t="shared" ref="E37:E44" si="0">IF(D37="Nee", 0, 1)</f>
        <v>0</v>
      </c>
      <c r="I37" s="34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</row>
    <row r="38" spans="1:37" ht="15.75" x14ac:dyDescent="0.25">
      <c r="A38" s="27"/>
      <c r="B38" s="28" t="s">
        <v>22</v>
      </c>
      <c r="C38" s="14"/>
      <c r="D38" s="2" t="s">
        <v>8</v>
      </c>
      <c r="E38" s="35">
        <f t="shared" si="0"/>
        <v>0</v>
      </c>
      <c r="I38" s="34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</row>
    <row r="39" spans="1:37" ht="15.75" customHeight="1" x14ac:dyDescent="0.25">
      <c r="A39" s="27"/>
      <c r="B39" s="28" t="s">
        <v>43</v>
      </c>
      <c r="C39" s="14"/>
      <c r="D39" s="2" t="s">
        <v>8</v>
      </c>
      <c r="E39" s="35">
        <f t="shared" si="0"/>
        <v>0</v>
      </c>
      <c r="I39" s="34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</row>
    <row r="40" spans="1:37" ht="15.75" x14ac:dyDescent="0.25">
      <c r="A40" s="27"/>
      <c r="B40" s="28" t="s">
        <v>44</v>
      </c>
      <c r="C40" s="14"/>
      <c r="D40" s="2" t="s">
        <v>8</v>
      </c>
      <c r="E40" s="35">
        <f t="shared" si="0"/>
        <v>0</v>
      </c>
      <c r="I40" s="34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</row>
    <row r="41" spans="1:37" ht="15.75" x14ac:dyDescent="0.25">
      <c r="A41" s="27"/>
      <c r="B41" s="28" t="s">
        <v>45</v>
      </c>
      <c r="C41" s="14"/>
      <c r="D41" s="2" t="s">
        <v>8</v>
      </c>
      <c r="E41" s="35">
        <f t="shared" si="0"/>
        <v>0</v>
      </c>
      <c r="I41" s="34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</row>
    <row r="42" spans="1:37" ht="15.75" x14ac:dyDescent="0.25">
      <c r="A42" s="27"/>
      <c r="B42" s="28" t="s">
        <v>46</v>
      </c>
      <c r="C42" s="14"/>
      <c r="D42" s="2" t="s">
        <v>8</v>
      </c>
      <c r="E42" s="35">
        <f t="shared" si="0"/>
        <v>0</v>
      </c>
      <c r="I42" s="34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</row>
    <row r="43" spans="1:37" ht="15.75" x14ac:dyDescent="0.25">
      <c r="A43" s="27"/>
      <c r="B43" s="28" t="s">
        <v>47</v>
      </c>
      <c r="C43" s="14"/>
      <c r="D43" s="2" t="s">
        <v>8</v>
      </c>
      <c r="E43" s="35">
        <f t="shared" si="0"/>
        <v>0</v>
      </c>
      <c r="I43" s="34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</row>
    <row r="44" spans="1:37" ht="15.75" x14ac:dyDescent="0.25">
      <c r="A44" s="27"/>
      <c r="B44" s="28" t="s">
        <v>48</v>
      </c>
      <c r="C44" s="14"/>
      <c r="D44" s="2" t="s">
        <v>8</v>
      </c>
      <c r="E44" s="35">
        <f t="shared" si="0"/>
        <v>0</v>
      </c>
      <c r="I44" s="34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</row>
    <row r="45" spans="1:37" x14ac:dyDescent="0.2">
      <c r="A45" s="29"/>
      <c r="B45" s="30" t="s">
        <v>49</v>
      </c>
      <c r="C45" s="15"/>
      <c r="D45" s="3" t="s">
        <v>6</v>
      </c>
      <c r="E45" s="19" t="s">
        <v>6</v>
      </c>
      <c r="F45" s="19" t="s">
        <v>50</v>
      </c>
      <c r="G45" s="19" t="s">
        <v>7</v>
      </c>
      <c r="H45" s="34">
        <f>IF(D45="Onvoldoende", 0, IF(D45="Matig",1,2))</f>
        <v>0</v>
      </c>
      <c r="I45" s="19">
        <f>SUM(E37:E43,E44,H45)</f>
        <v>0</v>
      </c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</row>
    <row r="46" spans="1:37" x14ac:dyDescent="0.2">
      <c r="A46" s="31"/>
      <c r="B46" s="32"/>
      <c r="C46" s="9"/>
      <c r="D46" s="33"/>
      <c r="I46" s="34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</row>
    <row r="47" spans="1:37" ht="15.75" x14ac:dyDescent="0.25">
      <c r="A47" s="24" t="s">
        <v>51</v>
      </c>
      <c r="B47" s="25" t="s">
        <v>21</v>
      </c>
      <c r="C47" s="13">
        <f>IF(I55=9,5,IF(AND(I55&lt;9,I55&gt;6),4,IF(AND(I55&lt;7,I55&gt;4),3,IF(AND(I55&lt;5,I55&gt;2),2,IF(AND(I55&lt;3,I55&gt;0),1,0)))))</f>
        <v>0</v>
      </c>
      <c r="D47" s="1" t="s">
        <v>8</v>
      </c>
      <c r="E47" s="35">
        <f t="shared" ref="E47:E55" si="1">IF(D47="Nee", 0, 1)</f>
        <v>0</v>
      </c>
      <c r="I47" s="34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</row>
    <row r="48" spans="1:37" ht="15.75" x14ac:dyDescent="0.25">
      <c r="A48" s="27"/>
      <c r="B48" s="28" t="s">
        <v>22</v>
      </c>
      <c r="C48" s="14"/>
      <c r="D48" s="2" t="s">
        <v>8</v>
      </c>
      <c r="E48" s="35">
        <f t="shared" si="1"/>
        <v>0</v>
      </c>
      <c r="I48" s="34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</row>
    <row r="49" spans="1:37" ht="15.75" x14ac:dyDescent="0.25">
      <c r="A49" s="27"/>
      <c r="B49" s="28" t="s">
        <v>52</v>
      </c>
      <c r="C49" s="14"/>
      <c r="D49" s="2" t="s">
        <v>8</v>
      </c>
      <c r="E49" s="35">
        <f t="shared" si="1"/>
        <v>0</v>
      </c>
      <c r="I49" s="34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</row>
    <row r="50" spans="1:37" ht="15.75" x14ac:dyDescent="0.25">
      <c r="A50" s="27"/>
      <c r="B50" s="28" t="s">
        <v>53</v>
      </c>
      <c r="C50" s="14"/>
      <c r="D50" s="2" t="s">
        <v>8</v>
      </c>
      <c r="E50" s="35">
        <f t="shared" si="1"/>
        <v>0</v>
      </c>
      <c r="I50" s="34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</row>
    <row r="51" spans="1:37" ht="15.75" x14ac:dyDescent="0.25">
      <c r="A51" s="27"/>
      <c r="B51" s="28" t="s">
        <v>54</v>
      </c>
      <c r="C51" s="14"/>
      <c r="D51" s="2" t="s">
        <v>8</v>
      </c>
      <c r="E51" s="35">
        <f t="shared" si="1"/>
        <v>0</v>
      </c>
      <c r="I51" s="34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</row>
    <row r="52" spans="1:37" ht="15.75" x14ac:dyDescent="0.25">
      <c r="A52" s="27"/>
      <c r="B52" s="28" t="s">
        <v>55</v>
      </c>
      <c r="C52" s="14"/>
      <c r="D52" s="2" t="s">
        <v>8</v>
      </c>
      <c r="E52" s="35">
        <f t="shared" si="1"/>
        <v>0</v>
      </c>
      <c r="I52" s="34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</row>
    <row r="53" spans="1:37" ht="15.75" x14ac:dyDescent="0.25">
      <c r="A53" s="27"/>
      <c r="B53" s="28" t="s">
        <v>56</v>
      </c>
      <c r="C53" s="14"/>
      <c r="D53" s="2" t="s">
        <v>8</v>
      </c>
      <c r="E53" s="35">
        <f t="shared" si="1"/>
        <v>0</v>
      </c>
      <c r="I53" s="34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</row>
    <row r="54" spans="1:37" ht="15.75" x14ac:dyDescent="0.25">
      <c r="A54" s="27"/>
      <c r="B54" s="28" t="s">
        <v>57</v>
      </c>
      <c r="C54" s="14"/>
      <c r="D54" s="2" t="s">
        <v>8</v>
      </c>
      <c r="E54" s="35">
        <f t="shared" si="1"/>
        <v>0</v>
      </c>
      <c r="I54" s="34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</row>
    <row r="55" spans="1:37" ht="15.75" x14ac:dyDescent="0.25">
      <c r="A55" s="29"/>
      <c r="B55" s="30" t="s">
        <v>58</v>
      </c>
      <c r="C55" s="15"/>
      <c r="D55" s="3" t="s">
        <v>8</v>
      </c>
      <c r="E55" s="35">
        <f t="shared" si="1"/>
        <v>0</v>
      </c>
      <c r="I55" s="34">
        <f>SUM(E47:E55)</f>
        <v>0</v>
      </c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</row>
    <row r="56" spans="1:37" ht="15.75" x14ac:dyDescent="0.25">
      <c r="A56" s="31"/>
      <c r="B56" s="32"/>
      <c r="C56" s="9"/>
      <c r="D56" s="33"/>
      <c r="E56" s="38"/>
      <c r="I56" s="34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</row>
    <row r="57" spans="1:37" ht="15.75" x14ac:dyDescent="0.25">
      <c r="A57" s="24" t="s">
        <v>59</v>
      </c>
      <c r="B57" s="25" t="s">
        <v>21</v>
      </c>
      <c r="C57" s="13">
        <f>IF(I66=10,5,IF(AND(I66&lt;10,I66&gt;7),4,IF(AND(I66&lt;8,I66&gt;5),3,IF(AND(I66&lt;6,I66&gt;3),2,IF(AND(I66&lt;4,I66&gt;1),1,0)))))</f>
        <v>0</v>
      </c>
      <c r="D57" s="1" t="s">
        <v>8</v>
      </c>
      <c r="E57" s="35">
        <f t="shared" ref="E57:E66" si="2">IF(D57="Nee", 0, 1)</f>
        <v>0</v>
      </c>
      <c r="I57" s="34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</row>
    <row r="58" spans="1:37" ht="15.75" x14ac:dyDescent="0.25">
      <c r="A58" s="27"/>
      <c r="B58" s="28" t="s">
        <v>22</v>
      </c>
      <c r="C58" s="14"/>
      <c r="D58" s="2" t="s">
        <v>8</v>
      </c>
      <c r="E58" s="35">
        <f t="shared" si="2"/>
        <v>0</v>
      </c>
      <c r="I58" s="34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</row>
    <row r="59" spans="1:37" ht="15.75" x14ac:dyDescent="0.25">
      <c r="A59" s="27"/>
      <c r="B59" s="28" t="s">
        <v>60</v>
      </c>
      <c r="C59" s="14"/>
      <c r="D59" s="2" t="s">
        <v>8</v>
      </c>
      <c r="E59" s="35">
        <f t="shared" si="2"/>
        <v>0</v>
      </c>
      <c r="I59" s="34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</row>
    <row r="60" spans="1:37" ht="15.75" x14ac:dyDescent="0.25">
      <c r="A60" s="27"/>
      <c r="B60" s="28" t="s">
        <v>61</v>
      </c>
      <c r="C60" s="14"/>
      <c r="D60" s="2" t="s">
        <v>8</v>
      </c>
      <c r="E60" s="35">
        <f t="shared" si="2"/>
        <v>0</v>
      </c>
      <c r="I60" s="34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</row>
    <row r="61" spans="1:37" ht="15.75" x14ac:dyDescent="0.25">
      <c r="A61" s="27"/>
      <c r="B61" s="28" t="s">
        <v>62</v>
      </c>
      <c r="C61" s="14"/>
      <c r="D61" s="2" t="s">
        <v>8</v>
      </c>
      <c r="E61" s="35">
        <f t="shared" si="2"/>
        <v>0</v>
      </c>
      <c r="I61" s="34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</row>
    <row r="62" spans="1:37" ht="15.75" x14ac:dyDescent="0.25">
      <c r="A62" s="27"/>
      <c r="B62" s="28" t="s">
        <v>63</v>
      </c>
      <c r="C62" s="14"/>
      <c r="D62" s="2" t="s">
        <v>8</v>
      </c>
      <c r="E62" s="35">
        <f t="shared" si="2"/>
        <v>0</v>
      </c>
      <c r="I62" s="34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</row>
    <row r="63" spans="1:37" ht="15.75" x14ac:dyDescent="0.25">
      <c r="A63" s="27"/>
      <c r="B63" s="28" t="s">
        <v>64</v>
      </c>
      <c r="C63" s="14"/>
      <c r="D63" s="2" t="s">
        <v>8</v>
      </c>
      <c r="E63" s="35">
        <f t="shared" si="2"/>
        <v>0</v>
      </c>
      <c r="I63" s="34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</row>
    <row r="64" spans="1:37" ht="15.75" x14ac:dyDescent="0.25">
      <c r="A64" s="27"/>
      <c r="B64" s="28" t="s">
        <v>65</v>
      </c>
      <c r="C64" s="14"/>
      <c r="D64" s="2" t="s">
        <v>8</v>
      </c>
      <c r="E64" s="35">
        <f t="shared" si="2"/>
        <v>0</v>
      </c>
      <c r="I64" s="34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</row>
    <row r="65" spans="1:37" ht="15.75" x14ac:dyDescent="0.25">
      <c r="A65" s="27"/>
      <c r="B65" s="28" t="s">
        <v>66</v>
      </c>
      <c r="C65" s="14"/>
      <c r="D65" s="2" t="s">
        <v>8</v>
      </c>
      <c r="E65" s="35">
        <f t="shared" si="2"/>
        <v>0</v>
      </c>
      <c r="I65" s="34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</row>
    <row r="66" spans="1:37" ht="15.75" x14ac:dyDescent="0.25">
      <c r="A66" s="29"/>
      <c r="B66" s="30" t="s">
        <v>67</v>
      </c>
      <c r="C66" s="15"/>
      <c r="D66" s="3" t="s">
        <v>8</v>
      </c>
      <c r="E66" s="35">
        <f t="shared" si="2"/>
        <v>0</v>
      </c>
      <c r="I66" s="34">
        <f>SUM(E57:E66)</f>
        <v>0</v>
      </c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</row>
    <row r="67" spans="1:37" ht="15.75" x14ac:dyDescent="0.25">
      <c r="A67" s="31"/>
      <c r="B67" s="32"/>
      <c r="C67" s="9"/>
      <c r="D67" s="33"/>
      <c r="E67" s="38"/>
      <c r="I67" s="34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</row>
    <row r="68" spans="1:37" ht="15.75" x14ac:dyDescent="0.25">
      <c r="A68" s="24" t="s">
        <v>73</v>
      </c>
      <c r="B68" s="25" t="s">
        <v>21</v>
      </c>
      <c r="C68" s="13">
        <f>IF(I72=8,5,IF(I72=7,4,IF(I72=6,3,IF(I72=5,2,IF(I72=4,1,0)))))</f>
        <v>0</v>
      </c>
      <c r="D68" s="1" t="s">
        <v>8</v>
      </c>
      <c r="E68" s="35">
        <f>IF(D68="Nee", 0, 1)</f>
        <v>0</v>
      </c>
      <c r="I68" s="34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</row>
    <row r="69" spans="1:37" ht="15.75" x14ac:dyDescent="0.25">
      <c r="A69" s="27"/>
      <c r="B69" s="28" t="s">
        <v>22</v>
      </c>
      <c r="C69" s="14"/>
      <c r="D69" s="2" t="s">
        <v>8</v>
      </c>
      <c r="E69" s="35">
        <f>IF(D69="Nee", 0, 1)</f>
        <v>0</v>
      </c>
      <c r="I69" s="34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</row>
    <row r="70" spans="1:37" x14ac:dyDescent="0.2">
      <c r="A70" s="27"/>
      <c r="B70" s="28" t="s">
        <v>68</v>
      </c>
      <c r="C70" s="14"/>
      <c r="D70" s="2" t="s">
        <v>69</v>
      </c>
      <c r="E70" s="17" t="s">
        <v>69</v>
      </c>
      <c r="F70" s="19" t="s">
        <v>6</v>
      </c>
      <c r="G70" s="19" t="s">
        <v>50</v>
      </c>
      <c r="H70" s="19" t="s">
        <v>7</v>
      </c>
      <c r="I70" s="34" t="s">
        <v>70</v>
      </c>
      <c r="J70" s="19">
        <f>IF(D70="Niet gemaakt",0,IF(D70="Onvoldoende",1,IF(D70="Matig",2,IF(D70="Voldoende",3,4))))</f>
        <v>0</v>
      </c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</row>
    <row r="71" spans="1:37" ht="15.75" x14ac:dyDescent="0.25">
      <c r="A71" s="27"/>
      <c r="B71" s="28" t="s">
        <v>71</v>
      </c>
      <c r="C71" s="14"/>
      <c r="D71" s="2" t="s">
        <v>8</v>
      </c>
      <c r="E71" s="35">
        <f>IF(D71="Nee", 0, 1)</f>
        <v>0</v>
      </c>
      <c r="I71" s="34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</row>
    <row r="72" spans="1:37" ht="15.75" x14ac:dyDescent="0.25">
      <c r="A72" s="29"/>
      <c r="B72" s="30" t="s">
        <v>72</v>
      </c>
      <c r="C72" s="15"/>
      <c r="D72" s="3" t="s">
        <v>8</v>
      </c>
      <c r="E72" s="35">
        <f>IF(D72="Nee", 0, 1)</f>
        <v>0</v>
      </c>
      <c r="I72" s="34">
        <f>SUM(E68:E69,J70,E71:E72)</f>
        <v>0</v>
      </c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</row>
    <row r="73" spans="1:37" ht="15.75" x14ac:dyDescent="0.25">
      <c r="A73" s="31"/>
      <c r="B73" s="32"/>
      <c r="C73" s="9"/>
      <c r="D73" s="33"/>
      <c r="E73" s="38"/>
      <c r="I73" s="34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</row>
    <row r="74" spans="1:37" x14ac:dyDescent="0.2">
      <c r="A74" s="39"/>
      <c r="B74" s="40" t="s">
        <v>11</v>
      </c>
      <c r="C74" s="41">
        <f>SUM(C68,C57,C47,C37,C25,C13,C6)</f>
        <v>0</v>
      </c>
      <c r="D74" s="42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</row>
    <row r="75" spans="1:37" ht="15.75" x14ac:dyDescent="0.25">
      <c r="A75" s="43"/>
      <c r="B75" s="44" t="s">
        <v>12</v>
      </c>
      <c r="C75" s="45">
        <f>SUM(((9/I75)*C74)+1)</f>
        <v>1</v>
      </c>
      <c r="D75" s="46"/>
      <c r="I75" s="19">
        <v>32</v>
      </c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</row>
    <row r="76" spans="1:37" x14ac:dyDescent="0.2">
      <c r="A76" s="16"/>
      <c r="B76" s="17"/>
      <c r="C76" s="16"/>
      <c r="D76" s="18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</row>
    <row r="77" spans="1:37" x14ac:dyDescent="0.2">
      <c r="A77" s="16"/>
      <c r="B77" s="17"/>
      <c r="C77" s="16"/>
      <c r="D77" s="18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</row>
    <row r="78" spans="1:37" x14ac:dyDescent="0.2">
      <c r="A78" s="16"/>
      <c r="B78" s="17"/>
      <c r="C78" s="16"/>
      <c r="D78" s="18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</row>
    <row r="79" spans="1:37" x14ac:dyDescent="0.2">
      <c r="A79" s="16"/>
      <c r="B79" s="17"/>
      <c r="C79" s="16"/>
      <c r="D79" s="18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</row>
    <row r="80" spans="1:37" x14ac:dyDescent="0.2">
      <c r="A80" s="16"/>
      <c r="B80" s="17"/>
      <c r="C80" s="16"/>
      <c r="D80" s="18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</row>
    <row r="81" spans="1:37" x14ac:dyDescent="0.2">
      <c r="A81" s="16"/>
      <c r="B81" s="17"/>
      <c r="C81" s="16"/>
      <c r="D81" s="18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</row>
    <row r="82" spans="1:37" x14ac:dyDescent="0.2">
      <c r="A82" s="16"/>
      <c r="B82" s="17"/>
      <c r="C82" s="16"/>
      <c r="D82" s="18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</row>
    <row r="83" spans="1:37" x14ac:dyDescent="0.2">
      <c r="AE83" s="17"/>
      <c r="AF83" s="17"/>
      <c r="AG83" s="17"/>
      <c r="AH83" s="17"/>
      <c r="AI83" s="17"/>
      <c r="AJ83" s="17"/>
      <c r="AK83" s="17"/>
    </row>
  </sheetData>
  <sheetProtection algorithmName="SHA-512" hashValue="mGl2PJOluX96kkvSon7ZRazVAMgLLL9wZQvKdJB8c7DoeRH7mecrubd7Y8bQ5CiFVoaFVBlDH3T8nng0rEUT/w==" saltValue="nbtqAvEmBtbxE+K0zJvOVQ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C40:C44 C6:C38 B6:B73 A6:A38 C50:C54 C46:C48 A40:A73" name="Bereik1"/>
  </protectedRanges>
  <mergeCells count="19">
    <mergeCell ref="A57:A66"/>
    <mergeCell ref="C57:C66"/>
    <mergeCell ref="A68:A72"/>
    <mergeCell ref="C68:C72"/>
    <mergeCell ref="C74:D74"/>
    <mergeCell ref="C75:D75"/>
    <mergeCell ref="A25:A35"/>
    <mergeCell ref="C25:C35"/>
    <mergeCell ref="A37:A45"/>
    <mergeCell ref="C37:C45"/>
    <mergeCell ref="A47:A55"/>
    <mergeCell ref="C47:C55"/>
    <mergeCell ref="A2:D2"/>
    <mergeCell ref="A4:B4"/>
    <mergeCell ref="A6:A11"/>
    <mergeCell ref="C6:C11"/>
    <mergeCell ref="I6:I11"/>
    <mergeCell ref="A13:A23"/>
    <mergeCell ref="C13:C23"/>
  </mergeCells>
  <dataValidations count="8">
    <dataValidation type="list" allowBlank="1" showInputMessage="1" showErrorMessage="1" sqref="D70">
      <formula1>$E$70:$I$70</formula1>
    </dataValidation>
    <dataValidation type="list" allowBlank="1" showInputMessage="1" showErrorMessage="1" sqref="D45">
      <formula1>$E$45:$G$45</formula1>
    </dataValidation>
    <dataValidation type="list" allowBlank="1" showInputMessage="1" showErrorMessage="1" sqref="D35">
      <formula1>$E$35:$J$35</formula1>
    </dataValidation>
    <dataValidation type="list" allowBlank="1" showInputMessage="1" showErrorMessage="1" sqref="D31">
      <formula1>$E$31:$L$31</formula1>
    </dataValidation>
    <dataValidation type="list" allowBlank="1" showInputMessage="1" showErrorMessage="1" sqref="D28">
      <formula1>$E$28:$H$28</formula1>
    </dataValidation>
    <dataValidation type="list" allowBlank="1" showInputMessage="1" showErrorMessage="1" sqref="D27">
      <formula1>$E$27:$H$27</formula1>
    </dataValidation>
    <dataValidation type="list" allowBlank="1" showInputMessage="1" showErrorMessage="1" sqref="D13:D23 D25:D26 D29:D30 D32:D34 D37:D44 D47:D66 D68:D69 D71:D72">
      <formula1>$E$13:$F$13</formula1>
    </dataValidation>
    <dataValidation type="list" allowBlank="1" showInputMessage="1" showErrorMessage="1" sqref="D6:D11">
      <formula1>$G$6:$G$7</formula1>
    </dataValidation>
  </dataValidation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3"/>
  <sheetViews>
    <sheetView workbookViewId="0">
      <selection sqref="A1:XFD1048576"/>
    </sheetView>
  </sheetViews>
  <sheetFormatPr defaultRowHeight="15" x14ac:dyDescent="0.2"/>
  <cols>
    <col min="1" max="1" width="9.140625" style="47"/>
    <col min="2" max="2" width="99.5703125" style="19" bestFit="1" customWidth="1"/>
    <col min="3" max="3" width="5.42578125" style="47" customWidth="1"/>
    <col min="4" max="4" width="15.5703125" style="48" bestFit="1" customWidth="1"/>
    <col min="5" max="5" width="9.140625" style="19" hidden="1" customWidth="1"/>
    <col min="6" max="6" width="10.5703125" style="19" hidden="1" customWidth="1"/>
    <col min="7" max="12" width="9.140625" style="19" hidden="1" customWidth="1"/>
    <col min="13" max="13" width="0" style="19" hidden="1" customWidth="1"/>
    <col min="14" max="16384" width="9.140625" style="19"/>
  </cols>
  <sheetData>
    <row r="1" spans="1:37" x14ac:dyDescent="0.2">
      <c r="A1" s="16"/>
      <c r="B1" s="17"/>
      <c r="C1" s="16"/>
      <c r="D1" s="18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</row>
    <row r="2" spans="1:37" ht="15.75" x14ac:dyDescent="0.2">
      <c r="A2" s="20" t="s">
        <v>74</v>
      </c>
      <c r="B2" s="20"/>
      <c r="C2" s="20"/>
      <c r="D2" s="20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</row>
    <row r="3" spans="1:37" ht="15.75" x14ac:dyDescent="0.2">
      <c r="A3" s="21"/>
      <c r="B3" s="21"/>
      <c r="C3" s="21"/>
      <c r="D3" s="21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</row>
    <row r="4" spans="1:37" ht="30" customHeight="1" x14ac:dyDescent="0.2">
      <c r="A4" s="11" t="s">
        <v>13</v>
      </c>
      <c r="B4" s="12"/>
      <c r="C4" s="16"/>
      <c r="D4" s="4" t="s">
        <v>14</v>
      </c>
      <c r="E4" s="22"/>
      <c r="F4" s="22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5" spans="1:37" x14ac:dyDescent="0.2">
      <c r="A5" s="16"/>
      <c r="B5" s="23"/>
      <c r="C5" s="16"/>
      <c r="D5" s="18"/>
      <c r="E5" s="17">
        <f>COUNTIF(D6:D11, "Voldoende")</f>
        <v>0</v>
      </c>
      <c r="F5" s="17">
        <f>COUNTIF(D6:D11, "Onvoldoende")</f>
        <v>6</v>
      </c>
      <c r="G5" s="17"/>
      <c r="H5" s="17"/>
      <c r="I5" s="17" t="s">
        <v>10</v>
      </c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</row>
    <row r="6" spans="1:37" x14ac:dyDescent="0.2">
      <c r="A6" s="24" t="s">
        <v>0</v>
      </c>
      <c r="B6" s="25" t="s">
        <v>1</v>
      </c>
      <c r="C6" s="13">
        <f>IF(E5&gt;5, 2, IF(AND(E5&gt;2,E5&lt;6), 1, 0))</f>
        <v>0</v>
      </c>
      <c r="D6" s="1" t="s">
        <v>6</v>
      </c>
      <c r="G6" s="19" t="s">
        <v>7</v>
      </c>
      <c r="I6" s="26">
        <v>2</v>
      </c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</row>
    <row r="7" spans="1:37" x14ac:dyDescent="0.2">
      <c r="A7" s="27"/>
      <c r="B7" s="28" t="s">
        <v>2</v>
      </c>
      <c r="C7" s="14"/>
      <c r="D7" s="2" t="s">
        <v>6</v>
      </c>
      <c r="G7" s="19" t="s">
        <v>6</v>
      </c>
      <c r="I7" s="26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</row>
    <row r="8" spans="1:37" x14ac:dyDescent="0.2">
      <c r="A8" s="27"/>
      <c r="B8" s="28" t="s">
        <v>19</v>
      </c>
      <c r="C8" s="14"/>
      <c r="D8" s="2" t="s">
        <v>6</v>
      </c>
      <c r="G8" s="19">
        <v>0</v>
      </c>
      <c r="I8" s="26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</row>
    <row r="9" spans="1:37" x14ac:dyDescent="0.2">
      <c r="A9" s="27"/>
      <c r="B9" s="28" t="s">
        <v>3</v>
      </c>
      <c r="C9" s="14"/>
      <c r="D9" s="2" t="s">
        <v>6</v>
      </c>
      <c r="G9" s="19">
        <v>1</v>
      </c>
      <c r="I9" s="26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</row>
    <row r="10" spans="1:37" x14ac:dyDescent="0.2">
      <c r="A10" s="27"/>
      <c r="B10" s="28" t="s">
        <v>5</v>
      </c>
      <c r="C10" s="14"/>
      <c r="D10" s="2" t="s">
        <v>6</v>
      </c>
      <c r="G10" s="19">
        <v>2</v>
      </c>
      <c r="I10" s="26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</row>
    <row r="11" spans="1:37" x14ac:dyDescent="0.2">
      <c r="A11" s="29"/>
      <c r="B11" s="30" t="s">
        <v>4</v>
      </c>
      <c r="C11" s="15"/>
      <c r="D11" s="3" t="s">
        <v>6</v>
      </c>
      <c r="G11" s="19">
        <v>3</v>
      </c>
      <c r="I11" s="26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</row>
    <row r="12" spans="1:37" x14ac:dyDescent="0.2">
      <c r="A12" s="31"/>
      <c r="B12" s="32"/>
      <c r="C12" s="9"/>
      <c r="D12" s="33"/>
      <c r="I12" s="34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</row>
    <row r="13" spans="1:37" x14ac:dyDescent="0.2">
      <c r="A13" s="24" t="s">
        <v>20</v>
      </c>
      <c r="B13" s="25" t="s">
        <v>21</v>
      </c>
      <c r="C13" s="13">
        <f>IF(E14=11, 5, IF(AND(E14&lt;11,E14&gt;8), 4, IF(AND(E14&lt;9, E14&gt;6), 3, IF(AND(E14&lt;7,E14&gt;4), 2, IF(AND(E14&lt;5, E14&gt;2), 1, 0)))))</f>
        <v>0</v>
      </c>
      <c r="D13" s="1" t="s">
        <v>8</v>
      </c>
      <c r="E13" s="19" t="s">
        <v>8</v>
      </c>
      <c r="F13" s="19" t="s">
        <v>9</v>
      </c>
      <c r="I13" s="34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</row>
    <row r="14" spans="1:37" x14ac:dyDescent="0.2">
      <c r="A14" s="27"/>
      <c r="B14" s="28" t="s">
        <v>22</v>
      </c>
      <c r="C14" s="14"/>
      <c r="D14" s="2" t="s">
        <v>8</v>
      </c>
      <c r="E14" s="17">
        <f>COUNTIF(D13:D23, "Ja")</f>
        <v>0</v>
      </c>
      <c r="I14" s="34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</row>
    <row r="15" spans="1:37" x14ac:dyDescent="0.2">
      <c r="A15" s="27"/>
      <c r="B15" s="28" t="s">
        <v>23</v>
      </c>
      <c r="C15" s="14"/>
      <c r="D15" s="2" t="s">
        <v>8</v>
      </c>
      <c r="I15" s="34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</row>
    <row r="16" spans="1:37" x14ac:dyDescent="0.2">
      <c r="A16" s="27"/>
      <c r="B16" s="28" t="s">
        <v>24</v>
      </c>
      <c r="C16" s="14"/>
      <c r="D16" s="2" t="s">
        <v>8</v>
      </c>
      <c r="I16" s="34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</row>
    <row r="17" spans="1:37" x14ac:dyDescent="0.2">
      <c r="A17" s="27"/>
      <c r="B17" s="28" t="s">
        <v>25</v>
      </c>
      <c r="C17" s="14"/>
      <c r="D17" s="2" t="s">
        <v>8</v>
      </c>
      <c r="I17" s="34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</row>
    <row r="18" spans="1:37" x14ac:dyDescent="0.2">
      <c r="A18" s="27"/>
      <c r="B18" s="28" t="s">
        <v>27</v>
      </c>
      <c r="C18" s="14"/>
      <c r="D18" s="2" t="s">
        <v>8</v>
      </c>
      <c r="I18" s="34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</row>
    <row r="19" spans="1:37" x14ac:dyDescent="0.2">
      <c r="A19" s="27"/>
      <c r="B19" s="28" t="s">
        <v>26</v>
      </c>
      <c r="C19" s="14"/>
      <c r="D19" s="2" t="s">
        <v>8</v>
      </c>
      <c r="I19" s="34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</row>
    <row r="20" spans="1:37" x14ac:dyDescent="0.2">
      <c r="A20" s="27"/>
      <c r="B20" s="28" t="s">
        <v>28</v>
      </c>
      <c r="C20" s="14"/>
      <c r="D20" s="2" t="s">
        <v>8</v>
      </c>
      <c r="I20" s="34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</row>
    <row r="21" spans="1:37" x14ac:dyDescent="0.2">
      <c r="A21" s="27"/>
      <c r="B21" s="28" t="s">
        <v>29</v>
      </c>
      <c r="C21" s="14"/>
      <c r="D21" s="2" t="s">
        <v>8</v>
      </c>
      <c r="I21" s="34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</row>
    <row r="22" spans="1:37" x14ac:dyDescent="0.2">
      <c r="A22" s="27"/>
      <c r="B22" s="28" t="s">
        <v>30</v>
      </c>
      <c r="C22" s="14"/>
      <c r="D22" s="2" t="s">
        <v>8</v>
      </c>
      <c r="I22" s="34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</row>
    <row r="23" spans="1:37" x14ac:dyDescent="0.2">
      <c r="A23" s="29"/>
      <c r="B23" s="30" t="s">
        <v>31</v>
      </c>
      <c r="C23" s="15"/>
      <c r="D23" s="3" t="s">
        <v>8</v>
      </c>
      <c r="I23" s="34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</row>
    <row r="24" spans="1:37" x14ac:dyDescent="0.2">
      <c r="A24" s="31"/>
      <c r="B24" s="32"/>
      <c r="C24" s="9"/>
      <c r="D24" s="33"/>
      <c r="I24" s="34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</row>
    <row r="25" spans="1:37" ht="15.75" x14ac:dyDescent="0.25">
      <c r="A25" s="24" t="s">
        <v>32</v>
      </c>
      <c r="B25" s="25" t="s">
        <v>21</v>
      </c>
      <c r="C25" s="13">
        <f>IF(M35=21,5,IF(AND(M35&lt;21,M35&gt;16),4,IF(AND(M35&lt;17,M35&gt;12),3,IF(AND(M35&lt;13,M35&gt;8),2,IF(AND(M35&lt;9,M35&gt;4),1,0)))))</f>
        <v>0</v>
      </c>
      <c r="D25" s="1" t="s">
        <v>8</v>
      </c>
      <c r="E25" s="35">
        <f>IF(D25="Nee", 0, 1)</f>
        <v>0</v>
      </c>
      <c r="I25" s="34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</row>
    <row r="26" spans="1:37" ht="15.75" x14ac:dyDescent="0.25">
      <c r="A26" s="27"/>
      <c r="B26" s="28" t="s">
        <v>22</v>
      </c>
      <c r="C26" s="14"/>
      <c r="D26" s="2" t="s">
        <v>8</v>
      </c>
      <c r="E26" s="35">
        <f>IF(D26="Nee", 0, 1)</f>
        <v>0</v>
      </c>
      <c r="I26" s="34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</row>
    <row r="27" spans="1:37" x14ac:dyDescent="0.2">
      <c r="A27" s="27"/>
      <c r="B27" s="28" t="s">
        <v>33</v>
      </c>
      <c r="C27" s="14"/>
      <c r="D27" s="2">
        <v>0</v>
      </c>
      <c r="E27" s="19">
        <v>0</v>
      </c>
      <c r="F27" s="19">
        <v>1</v>
      </c>
      <c r="G27" s="19">
        <v>2</v>
      </c>
      <c r="H27" s="19">
        <v>3</v>
      </c>
      <c r="I27" s="36">
        <f>SUM(D27:D28)</f>
        <v>0</v>
      </c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</row>
    <row r="28" spans="1:37" ht="15.75" x14ac:dyDescent="0.25">
      <c r="A28" s="27"/>
      <c r="B28" s="28" t="s">
        <v>34</v>
      </c>
      <c r="C28" s="14"/>
      <c r="D28" s="2">
        <v>0</v>
      </c>
      <c r="E28" s="19">
        <v>0</v>
      </c>
      <c r="F28" s="19">
        <v>1</v>
      </c>
      <c r="G28" s="19">
        <v>2</v>
      </c>
      <c r="H28" s="19">
        <v>3</v>
      </c>
      <c r="J28" s="37">
        <f>IF(I27=6, 3, IF(AND(I27&lt;6,I27&gt;3, 2), 2, IF(AND(I27&gt;1,I27&lt;4), 1, 0)))</f>
        <v>0</v>
      </c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</row>
    <row r="29" spans="1:37" ht="15.75" x14ac:dyDescent="0.25">
      <c r="A29" s="27"/>
      <c r="B29" s="28" t="s">
        <v>35</v>
      </c>
      <c r="C29" s="14"/>
      <c r="D29" s="2" t="s">
        <v>8</v>
      </c>
      <c r="E29" s="35">
        <f>IF(D29="Nee", 0, 1)</f>
        <v>0</v>
      </c>
      <c r="I29" s="34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</row>
    <row r="30" spans="1:37" ht="15.75" x14ac:dyDescent="0.25">
      <c r="A30" s="27"/>
      <c r="B30" s="28" t="s">
        <v>36</v>
      </c>
      <c r="C30" s="14"/>
      <c r="D30" s="2" t="s">
        <v>8</v>
      </c>
      <c r="E30" s="35">
        <f>IF(D30="Nee", 0, 1)</f>
        <v>0</v>
      </c>
      <c r="I30" s="34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</row>
    <row r="31" spans="1:37" ht="15.75" x14ac:dyDescent="0.25">
      <c r="A31" s="27"/>
      <c r="B31" s="28" t="s">
        <v>37</v>
      </c>
      <c r="C31" s="14"/>
      <c r="D31" s="2">
        <v>0</v>
      </c>
      <c r="E31" s="19">
        <v>0</v>
      </c>
      <c r="F31" s="19">
        <v>1</v>
      </c>
      <c r="G31" s="19">
        <v>2</v>
      </c>
      <c r="H31" s="19">
        <v>3</v>
      </c>
      <c r="I31" s="34">
        <v>4</v>
      </c>
      <c r="J31" s="19">
        <v>5</v>
      </c>
      <c r="K31" s="19">
        <v>6</v>
      </c>
      <c r="L31" s="19">
        <v>7</v>
      </c>
      <c r="M31" s="35">
        <f>IF(D31=7, 3, IF(AND(D31&lt;7,D31&gt;4),2,IF(AND(D31&lt;5,D31&gt;2),1,0)))</f>
        <v>0</v>
      </c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</row>
    <row r="32" spans="1:37" ht="15.75" x14ac:dyDescent="0.25">
      <c r="A32" s="27"/>
      <c r="B32" s="28" t="s">
        <v>38</v>
      </c>
      <c r="C32" s="14"/>
      <c r="D32" s="2" t="s">
        <v>8</v>
      </c>
      <c r="E32" s="35">
        <f>IF(D32="Nee", 0, 1)</f>
        <v>0</v>
      </c>
      <c r="I32" s="34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</row>
    <row r="33" spans="1:37" ht="15.75" x14ac:dyDescent="0.25">
      <c r="A33" s="27"/>
      <c r="B33" s="28" t="s">
        <v>39</v>
      </c>
      <c r="C33" s="14"/>
      <c r="D33" s="2" t="s">
        <v>8</v>
      </c>
      <c r="E33" s="35">
        <f>IF(D33="Nee", 0, 1)</f>
        <v>0</v>
      </c>
      <c r="I33" s="34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</row>
    <row r="34" spans="1:37" ht="15.75" x14ac:dyDescent="0.25">
      <c r="A34" s="27"/>
      <c r="B34" s="28" t="s">
        <v>40</v>
      </c>
      <c r="C34" s="14"/>
      <c r="D34" s="2" t="s">
        <v>8</v>
      </c>
      <c r="E34" s="35">
        <f>IF(D34="Nee", 0, 1)</f>
        <v>0</v>
      </c>
      <c r="I34" s="34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</row>
    <row r="35" spans="1:37" ht="15.75" x14ac:dyDescent="0.25">
      <c r="A35" s="29"/>
      <c r="B35" s="30" t="s">
        <v>41</v>
      </c>
      <c r="C35" s="15"/>
      <c r="D35" s="3">
        <v>0</v>
      </c>
      <c r="E35" s="19">
        <v>0</v>
      </c>
      <c r="F35" s="19">
        <v>1</v>
      </c>
      <c r="G35" s="19">
        <v>2</v>
      </c>
      <c r="H35" s="19">
        <v>3</v>
      </c>
      <c r="I35" s="34">
        <v>4</v>
      </c>
      <c r="J35" s="19">
        <v>5</v>
      </c>
      <c r="K35" s="35">
        <f>IF(D35=5,2,IF(AND(D35&lt;5,D35&gt;2),1,0))</f>
        <v>0</v>
      </c>
      <c r="M35" s="17">
        <f>SUM(E25+E26+I27+J28+E29+E30+M31+E32+E33+E34+K35)</f>
        <v>0</v>
      </c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</row>
    <row r="36" spans="1:37" x14ac:dyDescent="0.2">
      <c r="A36" s="31"/>
      <c r="B36" s="32"/>
      <c r="C36" s="9"/>
      <c r="D36" s="33"/>
      <c r="I36" s="34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</row>
    <row r="37" spans="1:37" ht="15.75" x14ac:dyDescent="0.25">
      <c r="A37" s="24" t="s">
        <v>42</v>
      </c>
      <c r="B37" s="25" t="s">
        <v>21</v>
      </c>
      <c r="C37" s="13">
        <f>IF(I45=10,5,IF(AND(I45&lt;10,I45&gt;7),4,IF(AND(I45&lt;8,I45&gt;5),3,IF(AND(I45&lt;6,I45&gt;3),2,IF(AND(I45&lt;4,I45&gt;1),1,0)))))</f>
        <v>0</v>
      </c>
      <c r="D37" s="1" t="s">
        <v>8</v>
      </c>
      <c r="E37" s="35">
        <f t="shared" ref="E37:E44" si="0">IF(D37="Nee", 0, 1)</f>
        <v>0</v>
      </c>
      <c r="I37" s="34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</row>
    <row r="38" spans="1:37" ht="15.75" x14ac:dyDescent="0.25">
      <c r="A38" s="27"/>
      <c r="B38" s="28" t="s">
        <v>22</v>
      </c>
      <c r="C38" s="14"/>
      <c r="D38" s="2" t="s">
        <v>8</v>
      </c>
      <c r="E38" s="35">
        <f t="shared" si="0"/>
        <v>0</v>
      </c>
      <c r="I38" s="34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</row>
    <row r="39" spans="1:37" ht="15.75" customHeight="1" x14ac:dyDescent="0.25">
      <c r="A39" s="27"/>
      <c r="B39" s="28" t="s">
        <v>43</v>
      </c>
      <c r="C39" s="14"/>
      <c r="D39" s="2" t="s">
        <v>8</v>
      </c>
      <c r="E39" s="35">
        <f t="shared" si="0"/>
        <v>0</v>
      </c>
      <c r="I39" s="34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</row>
    <row r="40" spans="1:37" ht="15.75" x14ac:dyDescent="0.25">
      <c r="A40" s="27"/>
      <c r="B40" s="28" t="s">
        <v>44</v>
      </c>
      <c r="C40" s="14"/>
      <c r="D40" s="2" t="s">
        <v>8</v>
      </c>
      <c r="E40" s="35">
        <f t="shared" si="0"/>
        <v>0</v>
      </c>
      <c r="I40" s="34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</row>
    <row r="41" spans="1:37" ht="15.75" x14ac:dyDescent="0.25">
      <c r="A41" s="27"/>
      <c r="B41" s="28" t="s">
        <v>45</v>
      </c>
      <c r="C41" s="14"/>
      <c r="D41" s="2" t="s">
        <v>8</v>
      </c>
      <c r="E41" s="35">
        <f t="shared" si="0"/>
        <v>0</v>
      </c>
      <c r="I41" s="34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</row>
    <row r="42" spans="1:37" ht="15.75" x14ac:dyDescent="0.25">
      <c r="A42" s="27"/>
      <c r="B42" s="28" t="s">
        <v>46</v>
      </c>
      <c r="C42" s="14"/>
      <c r="D42" s="2" t="s">
        <v>8</v>
      </c>
      <c r="E42" s="35">
        <f t="shared" si="0"/>
        <v>0</v>
      </c>
      <c r="I42" s="34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</row>
    <row r="43" spans="1:37" ht="15.75" x14ac:dyDescent="0.25">
      <c r="A43" s="27"/>
      <c r="B43" s="28" t="s">
        <v>47</v>
      </c>
      <c r="C43" s="14"/>
      <c r="D43" s="2" t="s">
        <v>8</v>
      </c>
      <c r="E43" s="35">
        <f t="shared" si="0"/>
        <v>0</v>
      </c>
      <c r="I43" s="34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</row>
    <row r="44" spans="1:37" ht="15.75" x14ac:dyDescent="0.25">
      <c r="A44" s="27"/>
      <c r="B44" s="28" t="s">
        <v>48</v>
      </c>
      <c r="C44" s="14"/>
      <c r="D44" s="2" t="s">
        <v>8</v>
      </c>
      <c r="E44" s="35">
        <f t="shared" si="0"/>
        <v>0</v>
      </c>
      <c r="I44" s="34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</row>
    <row r="45" spans="1:37" x14ac:dyDescent="0.2">
      <c r="A45" s="29"/>
      <c r="B45" s="30" t="s">
        <v>49</v>
      </c>
      <c r="C45" s="15"/>
      <c r="D45" s="3" t="s">
        <v>6</v>
      </c>
      <c r="E45" s="19" t="s">
        <v>6</v>
      </c>
      <c r="F45" s="19" t="s">
        <v>50</v>
      </c>
      <c r="G45" s="19" t="s">
        <v>7</v>
      </c>
      <c r="H45" s="34">
        <f>IF(D45="Onvoldoende", 0, IF(D45="Matig",1,2))</f>
        <v>0</v>
      </c>
      <c r="I45" s="19">
        <f>SUM(E37:E43,E44,H45)</f>
        <v>0</v>
      </c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</row>
    <row r="46" spans="1:37" x14ac:dyDescent="0.2">
      <c r="A46" s="31"/>
      <c r="B46" s="32"/>
      <c r="C46" s="9"/>
      <c r="D46" s="33"/>
      <c r="I46" s="34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</row>
    <row r="47" spans="1:37" ht="15.75" x14ac:dyDescent="0.25">
      <c r="A47" s="24" t="s">
        <v>51</v>
      </c>
      <c r="B47" s="25" t="s">
        <v>21</v>
      </c>
      <c r="C47" s="13">
        <f>IF(I55=9,5,IF(AND(I55&lt;9,I55&gt;6),4,IF(AND(I55&lt;7,I55&gt;4),3,IF(AND(I55&lt;5,I55&gt;2),2,IF(AND(I55&lt;3,I55&gt;0),1,0)))))</f>
        <v>0</v>
      </c>
      <c r="D47" s="1" t="s">
        <v>8</v>
      </c>
      <c r="E47" s="35">
        <f t="shared" ref="E47:E55" si="1">IF(D47="Nee", 0, 1)</f>
        <v>0</v>
      </c>
      <c r="I47" s="34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</row>
    <row r="48" spans="1:37" ht="15.75" x14ac:dyDescent="0.25">
      <c r="A48" s="27"/>
      <c r="B48" s="28" t="s">
        <v>22</v>
      </c>
      <c r="C48" s="14"/>
      <c r="D48" s="2" t="s">
        <v>8</v>
      </c>
      <c r="E48" s="35">
        <f t="shared" si="1"/>
        <v>0</v>
      </c>
      <c r="I48" s="34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</row>
    <row r="49" spans="1:37" ht="15.75" x14ac:dyDescent="0.25">
      <c r="A49" s="27"/>
      <c r="B49" s="28" t="s">
        <v>52</v>
      </c>
      <c r="C49" s="14"/>
      <c r="D49" s="2" t="s">
        <v>8</v>
      </c>
      <c r="E49" s="35">
        <f t="shared" si="1"/>
        <v>0</v>
      </c>
      <c r="I49" s="34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</row>
    <row r="50" spans="1:37" ht="15.75" x14ac:dyDescent="0.25">
      <c r="A50" s="27"/>
      <c r="B50" s="28" t="s">
        <v>53</v>
      </c>
      <c r="C50" s="14"/>
      <c r="D50" s="2" t="s">
        <v>8</v>
      </c>
      <c r="E50" s="35">
        <f t="shared" si="1"/>
        <v>0</v>
      </c>
      <c r="I50" s="34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</row>
    <row r="51" spans="1:37" ht="15.75" x14ac:dyDescent="0.25">
      <c r="A51" s="27"/>
      <c r="B51" s="28" t="s">
        <v>54</v>
      </c>
      <c r="C51" s="14"/>
      <c r="D51" s="2" t="s">
        <v>8</v>
      </c>
      <c r="E51" s="35">
        <f t="shared" si="1"/>
        <v>0</v>
      </c>
      <c r="I51" s="34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</row>
    <row r="52" spans="1:37" ht="15.75" x14ac:dyDescent="0.25">
      <c r="A52" s="27"/>
      <c r="B52" s="28" t="s">
        <v>55</v>
      </c>
      <c r="C52" s="14"/>
      <c r="D52" s="2" t="s">
        <v>8</v>
      </c>
      <c r="E52" s="35">
        <f t="shared" si="1"/>
        <v>0</v>
      </c>
      <c r="I52" s="34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</row>
    <row r="53" spans="1:37" ht="15.75" x14ac:dyDescent="0.25">
      <c r="A53" s="27"/>
      <c r="B53" s="28" t="s">
        <v>56</v>
      </c>
      <c r="C53" s="14"/>
      <c r="D53" s="2" t="s">
        <v>8</v>
      </c>
      <c r="E53" s="35">
        <f t="shared" si="1"/>
        <v>0</v>
      </c>
      <c r="I53" s="34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</row>
    <row r="54" spans="1:37" ht="15.75" x14ac:dyDescent="0.25">
      <c r="A54" s="27"/>
      <c r="B54" s="28" t="s">
        <v>57</v>
      </c>
      <c r="C54" s="14"/>
      <c r="D54" s="2" t="s">
        <v>8</v>
      </c>
      <c r="E54" s="35">
        <f t="shared" si="1"/>
        <v>0</v>
      </c>
      <c r="I54" s="34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</row>
    <row r="55" spans="1:37" ht="15.75" x14ac:dyDescent="0.25">
      <c r="A55" s="29"/>
      <c r="B55" s="30" t="s">
        <v>58</v>
      </c>
      <c r="C55" s="15"/>
      <c r="D55" s="3" t="s">
        <v>8</v>
      </c>
      <c r="E55" s="35">
        <f t="shared" si="1"/>
        <v>0</v>
      </c>
      <c r="I55" s="34">
        <f>SUM(E47:E55)</f>
        <v>0</v>
      </c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</row>
    <row r="56" spans="1:37" ht="15.75" x14ac:dyDescent="0.25">
      <c r="A56" s="31"/>
      <c r="B56" s="32"/>
      <c r="C56" s="9"/>
      <c r="D56" s="33"/>
      <c r="E56" s="38"/>
      <c r="I56" s="34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</row>
    <row r="57" spans="1:37" ht="15.75" x14ac:dyDescent="0.25">
      <c r="A57" s="24" t="s">
        <v>59</v>
      </c>
      <c r="B57" s="25" t="s">
        <v>21</v>
      </c>
      <c r="C57" s="13">
        <f>IF(I66=10,5,IF(AND(I66&lt;10,I66&gt;7),4,IF(AND(I66&lt;8,I66&gt;5),3,IF(AND(I66&lt;6,I66&gt;3),2,IF(AND(I66&lt;4,I66&gt;1),1,0)))))</f>
        <v>0</v>
      </c>
      <c r="D57" s="1" t="s">
        <v>8</v>
      </c>
      <c r="E57" s="35">
        <f t="shared" ref="E57:E66" si="2">IF(D57="Nee", 0, 1)</f>
        <v>0</v>
      </c>
      <c r="I57" s="34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</row>
    <row r="58" spans="1:37" ht="15.75" x14ac:dyDescent="0.25">
      <c r="A58" s="27"/>
      <c r="B58" s="28" t="s">
        <v>22</v>
      </c>
      <c r="C58" s="14"/>
      <c r="D58" s="2" t="s">
        <v>8</v>
      </c>
      <c r="E58" s="35">
        <f t="shared" si="2"/>
        <v>0</v>
      </c>
      <c r="I58" s="34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</row>
    <row r="59" spans="1:37" ht="15.75" x14ac:dyDescent="0.25">
      <c r="A59" s="27"/>
      <c r="B59" s="28" t="s">
        <v>60</v>
      </c>
      <c r="C59" s="14"/>
      <c r="D59" s="2" t="s">
        <v>8</v>
      </c>
      <c r="E59" s="35">
        <f t="shared" si="2"/>
        <v>0</v>
      </c>
      <c r="I59" s="34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</row>
    <row r="60" spans="1:37" ht="15.75" x14ac:dyDescent="0.25">
      <c r="A60" s="27"/>
      <c r="B60" s="28" t="s">
        <v>61</v>
      </c>
      <c r="C60" s="14"/>
      <c r="D60" s="2" t="s">
        <v>8</v>
      </c>
      <c r="E60" s="35">
        <f t="shared" si="2"/>
        <v>0</v>
      </c>
      <c r="I60" s="34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</row>
    <row r="61" spans="1:37" ht="15.75" x14ac:dyDescent="0.25">
      <c r="A61" s="27"/>
      <c r="B61" s="28" t="s">
        <v>62</v>
      </c>
      <c r="C61" s="14"/>
      <c r="D61" s="2" t="s">
        <v>8</v>
      </c>
      <c r="E61" s="35">
        <f t="shared" si="2"/>
        <v>0</v>
      </c>
      <c r="I61" s="34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</row>
    <row r="62" spans="1:37" ht="15.75" x14ac:dyDescent="0.25">
      <c r="A62" s="27"/>
      <c r="B62" s="28" t="s">
        <v>63</v>
      </c>
      <c r="C62" s="14"/>
      <c r="D62" s="2" t="s">
        <v>8</v>
      </c>
      <c r="E62" s="35">
        <f t="shared" si="2"/>
        <v>0</v>
      </c>
      <c r="I62" s="34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</row>
    <row r="63" spans="1:37" ht="15.75" x14ac:dyDescent="0.25">
      <c r="A63" s="27"/>
      <c r="B63" s="28" t="s">
        <v>64</v>
      </c>
      <c r="C63" s="14"/>
      <c r="D63" s="2" t="s">
        <v>8</v>
      </c>
      <c r="E63" s="35">
        <f t="shared" si="2"/>
        <v>0</v>
      </c>
      <c r="I63" s="34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</row>
    <row r="64" spans="1:37" ht="15.75" x14ac:dyDescent="0.25">
      <c r="A64" s="27"/>
      <c r="B64" s="28" t="s">
        <v>65</v>
      </c>
      <c r="C64" s="14"/>
      <c r="D64" s="2" t="s">
        <v>8</v>
      </c>
      <c r="E64" s="35">
        <f t="shared" si="2"/>
        <v>0</v>
      </c>
      <c r="I64" s="34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</row>
    <row r="65" spans="1:37" ht="15.75" x14ac:dyDescent="0.25">
      <c r="A65" s="27"/>
      <c r="B65" s="28" t="s">
        <v>66</v>
      </c>
      <c r="C65" s="14"/>
      <c r="D65" s="2" t="s">
        <v>8</v>
      </c>
      <c r="E65" s="35">
        <f t="shared" si="2"/>
        <v>0</v>
      </c>
      <c r="I65" s="34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</row>
    <row r="66" spans="1:37" ht="15.75" x14ac:dyDescent="0.25">
      <c r="A66" s="29"/>
      <c r="B66" s="30" t="s">
        <v>67</v>
      </c>
      <c r="C66" s="15"/>
      <c r="D66" s="3" t="s">
        <v>8</v>
      </c>
      <c r="E66" s="35">
        <f t="shared" si="2"/>
        <v>0</v>
      </c>
      <c r="I66" s="34">
        <f>SUM(E57:E66)</f>
        <v>0</v>
      </c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</row>
    <row r="67" spans="1:37" ht="15.75" x14ac:dyDescent="0.25">
      <c r="A67" s="31"/>
      <c r="B67" s="32"/>
      <c r="C67" s="9"/>
      <c r="D67" s="33"/>
      <c r="E67" s="38"/>
      <c r="I67" s="34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</row>
    <row r="68" spans="1:37" ht="15.75" x14ac:dyDescent="0.25">
      <c r="A68" s="24" t="s">
        <v>73</v>
      </c>
      <c r="B68" s="25" t="s">
        <v>21</v>
      </c>
      <c r="C68" s="13">
        <f>IF(I72=8,5,IF(I72=7,4,IF(I72=6,3,IF(I72=5,2,IF(I72=4,1,0)))))</f>
        <v>0</v>
      </c>
      <c r="D68" s="1" t="s">
        <v>8</v>
      </c>
      <c r="E68" s="35">
        <f>IF(D68="Nee", 0, 1)</f>
        <v>0</v>
      </c>
      <c r="I68" s="34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</row>
    <row r="69" spans="1:37" ht="15.75" x14ac:dyDescent="0.25">
      <c r="A69" s="27"/>
      <c r="B69" s="28" t="s">
        <v>22</v>
      </c>
      <c r="C69" s="14"/>
      <c r="D69" s="2" t="s">
        <v>8</v>
      </c>
      <c r="E69" s="35">
        <f>IF(D69="Nee", 0, 1)</f>
        <v>0</v>
      </c>
      <c r="I69" s="34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</row>
    <row r="70" spans="1:37" x14ac:dyDescent="0.2">
      <c r="A70" s="27"/>
      <c r="B70" s="28" t="s">
        <v>68</v>
      </c>
      <c r="C70" s="14"/>
      <c r="D70" s="2" t="s">
        <v>69</v>
      </c>
      <c r="E70" s="17" t="s">
        <v>69</v>
      </c>
      <c r="F70" s="19" t="s">
        <v>6</v>
      </c>
      <c r="G70" s="19" t="s">
        <v>50</v>
      </c>
      <c r="H70" s="19" t="s">
        <v>7</v>
      </c>
      <c r="I70" s="34" t="s">
        <v>70</v>
      </c>
      <c r="J70" s="19">
        <f>IF(D70="Niet gemaakt",0,IF(D70="Onvoldoende",1,IF(D70="Matig",2,IF(D70="Voldoende",3,4))))</f>
        <v>0</v>
      </c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</row>
    <row r="71" spans="1:37" ht="15.75" x14ac:dyDescent="0.25">
      <c r="A71" s="27"/>
      <c r="B71" s="28" t="s">
        <v>71</v>
      </c>
      <c r="C71" s="14"/>
      <c r="D71" s="2" t="s">
        <v>8</v>
      </c>
      <c r="E71" s="35">
        <f>IF(D71="Nee", 0, 1)</f>
        <v>0</v>
      </c>
      <c r="I71" s="34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</row>
    <row r="72" spans="1:37" ht="15.75" x14ac:dyDescent="0.25">
      <c r="A72" s="29"/>
      <c r="B72" s="30" t="s">
        <v>72</v>
      </c>
      <c r="C72" s="15"/>
      <c r="D72" s="3" t="s">
        <v>8</v>
      </c>
      <c r="E72" s="35">
        <f>IF(D72="Nee", 0, 1)</f>
        <v>0</v>
      </c>
      <c r="I72" s="34">
        <f>SUM(E68:E69,J70,E71:E72)</f>
        <v>0</v>
      </c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</row>
    <row r="73" spans="1:37" ht="15.75" x14ac:dyDescent="0.25">
      <c r="A73" s="31"/>
      <c r="B73" s="32"/>
      <c r="C73" s="9"/>
      <c r="D73" s="33"/>
      <c r="E73" s="38"/>
      <c r="I73" s="34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</row>
    <row r="74" spans="1:37" x14ac:dyDescent="0.2">
      <c r="A74" s="39"/>
      <c r="B74" s="40" t="s">
        <v>11</v>
      </c>
      <c r="C74" s="41">
        <f>SUM(C68,C57,C47,C37,C25,C13,C6)</f>
        <v>0</v>
      </c>
      <c r="D74" s="42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</row>
    <row r="75" spans="1:37" ht="15.75" x14ac:dyDescent="0.25">
      <c r="A75" s="43"/>
      <c r="B75" s="44" t="s">
        <v>12</v>
      </c>
      <c r="C75" s="45">
        <f>SUM(((9/I75)*C74)+1)</f>
        <v>1</v>
      </c>
      <c r="D75" s="46"/>
      <c r="I75" s="19">
        <v>32</v>
      </c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</row>
    <row r="76" spans="1:37" x14ac:dyDescent="0.2">
      <c r="A76" s="16"/>
      <c r="B76" s="17"/>
      <c r="C76" s="16"/>
      <c r="D76" s="18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</row>
    <row r="77" spans="1:37" x14ac:dyDescent="0.2">
      <c r="A77" s="16"/>
      <c r="B77" s="17"/>
      <c r="C77" s="16"/>
      <c r="D77" s="18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</row>
    <row r="78" spans="1:37" x14ac:dyDescent="0.2">
      <c r="A78" s="16"/>
      <c r="B78" s="17"/>
      <c r="C78" s="16"/>
      <c r="D78" s="18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</row>
    <row r="79" spans="1:37" x14ac:dyDescent="0.2">
      <c r="A79" s="16"/>
      <c r="B79" s="17"/>
      <c r="C79" s="16"/>
      <c r="D79" s="18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</row>
    <row r="80" spans="1:37" x14ac:dyDescent="0.2">
      <c r="A80" s="16"/>
      <c r="B80" s="17"/>
      <c r="C80" s="16"/>
      <c r="D80" s="18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</row>
    <row r="81" spans="1:37" x14ac:dyDescent="0.2">
      <c r="A81" s="16"/>
      <c r="B81" s="17"/>
      <c r="C81" s="16"/>
      <c r="D81" s="18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</row>
    <row r="82" spans="1:37" x14ac:dyDescent="0.2">
      <c r="A82" s="16"/>
      <c r="B82" s="17"/>
      <c r="C82" s="16"/>
      <c r="D82" s="18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</row>
    <row r="83" spans="1:37" x14ac:dyDescent="0.2">
      <c r="AE83" s="17"/>
      <c r="AF83" s="17"/>
      <c r="AG83" s="17"/>
      <c r="AH83" s="17"/>
      <c r="AI83" s="17"/>
      <c r="AJ83" s="17"/>
      <c r="AK83" s="17"/>
    </row>
  </sheetData>
  <sheetProtection algorithmName="SHA-512" hashValue="XWn/w1My5P0bG3RtKVqnQfuea8sji3hGoG5yPpG6nKZGcMEDBt8mLTiwqeU4ddGZ+rhT3Wd/0C2z/cb5THBRWw==" saltValue="GvXAHGj3DyN6nQkjViJ2NA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C40:C44 C6:C38 B6:B73 A6:A38 C50:C54 C46:C48 A40:A73" name="Bereik1"/>
  </protectedRanges>
  <mergeCells count="19">
    <mergeCell ref="A57:A66"/>
    <mergeCell ref="C57:C66"/>
    <mergeCell ref="A68:A72"/>
    <mergeCell ref="C68:C72"/>
    <mergeCell ref="C74:D74"/>
    <mergeCell ref="C75:D75"/>
    <mergeCell ref="A25:A35"/>
    <mergeCell ref="C25:C35"/>
    <mergeCell ref="A37:A45"/>
    <mergeCell ref="C37:C45"/>
    <mergeCell ref="A47:A55"/>
    <mergeCell ref="C47:C55"/>
    <mergeCell ref="A2:D2"/>
    <mergeCell ref="A4:B4"/>
    <mergeCell ref="A6:A11"/>
    <mergeCell ref="C6:C11"/>
    <mergeCell ref="I6:I11"/>
    <mergeCell ref="A13:A23"/>
    <mergeCell ref="C13:C23"/>
  </mergeCells>
  <dataValidations count="8">
    <dataValidation type="list" allowBlank="1" showInputMessage="1" showErrorMessage="1" sqref="D6:D11">
      <formula1>$G$6:$G$7</formula1>
    </dataValidation>
    <dataValidation type="list" allowBlank="1" showInputMessage="1" showErrorMessage="1" sqref="D13:D23 D25:D26 D29:D30 D32:D34 D37:D44 D47:D66 D68:D69 D71:D72">
      <formula1>$E$13:$F$13</formula1>
    </dataValidation>
    <dataValidation type="list" allowBlank="1" showInputMessage="1" showErrorMessage="1" sqref="D27">
      <formula1>$E$27:$H$27</formula1>
    </dataValidation>
    <dataValidation type="list" allowBlank="1" showInputMessage="1" showErrorMessage="1" sqref="D28">
      <formula1>$E$28:$H$28</formula1>
    </dataValidation>
    <dataValidation type="list" allowBlank="1" showInputMessage="1" showErrorMessage="1" sqref="D31">
      <formula1>$E$31:$L$31</formula1>
    </dataValidation>
    <dataValidation type="list" allowBlank="1" showInputMessage="1" showErrorMessage="1" sqref="D35">
      <formula1>$E$35:$J$35</formula1>
    </dataValidation>
    <dataValidation type="list" allowBlank="1" showInputMessage="1" showErrorMessage="1" sqref="D45">
      <formula1>$E$45:$G$45</formula1>
    </dataValidation>
    <dataValidation type="list" allowBlank="1" showInputMessage="1" showErrorMessage="1" sqref="D70">
      <formula1>$E$70:$I$70</formula1>
    </dataValidation>
  </dataValidation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3"/>
  <sheetViews>
    <sheetView workbookViewId="0">
      <selection activeCell="C6" sqref="C6:C11"/>
    </sheetView>
  </sheetViews>
  <sheetFormatPr defaultRowHeight="15" x14ac:dyDescent="0.2"/>
  <cols>
    <col min="1" max="1" width="9.140625" style="47"/>
    <col min="2" max="2" width="99.5703125" style="19" bestFit="1" customWidth="1"/>
    <col min="3" max="3" width="5.42578125" style="47" customWidth="1"/>
    <col min="4" max="4" width="15.5703125" style="48" bestFit="1" customWidth="1"/>
    <col min="5" max="5" width="9.140625" style="19" hidden="1" customWidth="1"/>
    <col min="6" max="6" width="10.5703125" style="19" hidden="1" customWidth="1"/>
    <col min="7" max="12" width="9.140625" style="19" hidden="1" customWidth="1"/>
    <col min="13" max="13" width="0" style="19" hidden="1" customWidth="1"/>
    <col min="14" max="16384" width="9.140625" style="19"/>
  </cols>
  <sheetData>
    <row r="1" spans="1:37" x14ac:dyDescent="0.2">
      <c r="A1" s="16"/>
      <c r="B1" s="17"/>
      <c r="C1" s="16"/>
      <c r="D1" s="18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</row>
    <row r="2" spans="1:37" ht="15.75" x14ac:dyDescent="0.2">
      <c r="A2" s="20" t="s">
        <v>74</v>
      </c>
      <c r="B2" s="20"/>
      <c r="C2" s="20"/>
      <c r="D2" s="20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</row>
    <row r="3" spans="1:37" ht="15.75" x14ac:dyDescent="0.2">
      <c r="A3" s="21"/>
      <c r="B3" s="21"/>
      <c r="C3" s="21"/>
      <c r="D3" s="21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</row>
    <row r="4" spans="1:37" ht="30" customHeight="1" x14ac:dyDescent="0.2">
      <c r="A4" s="11" t="s">
        <v>13</v>
      </c>
      <c r="B4" s="12"/>
      <c r="C4" s="16"/>
      <c r="D4" s="4" t="s">
        <v>14</v>
      </c>
      <c r="E4" s="22"/>
      <c r="F4" s="22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5" spans="1:37" x14ac:dyDescent="0.2">
      <c r="A5" s="16"/>
      <c r="B5" s="23"/>
      <c r="C5" s="16"/>
      <c r="D5" s="18"/>
      <c r="E5" s="17">
        <f>COUNTIF(D6:D11, "Voldoende")</f>
        <v>0</v>
      </c>
      <c r="F5" s="17">
        <f>COUNTIF(D6:D11, "Onvoldoende")</f>
        <v>6</v>
      </c>
      <c r="G5" s="17"/>
      <c r="H5" s="17"/>
      <c r="I5" s="17" t="s">
        <v>10</v>
      </c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</row>
    <row r="6" spans="1:37" x14ac:dyDescent="0.2">
      <c r="A6" s="24" t="s">
        <v>0</v>
      </c>
      <c r="B6" s="25" t="s">
        <v>1</v>
      </c>
      <c r="C6" s="13">
        <f>IF(E5&gt;5, 2, IF(AND(E5&gt;2,E5&lt;6), 1, 0))</f>
        <v>0</v>
      </c>
      <c r="D6" s="1" t="s">
        <v>6</v>
      </c>
      <c r="G6" s="19" t="s">
        <v>7</v>
      </c>
      <c r="I6" s="26">
        <v>2</v>
      </c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</row>
    <row r="7" spans="1:37" x14ac:dyDescent="0.2">
      <c r="A7" s="27"/>
      <c r="B7" s="28" t="s">
        <v>2</v>
      </c>
      <c r="C7" s="14"/>
      <c r="D7" s="2" t="s">
        <v>6</v>
      </c>
      <c r="G7" s="19" t="s">
        <v>6</v>
      </c>
      <c r="I7" s="26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</row>
    <row r="8" spans="1:37" x14ac:dyDescent="0.2">
      <c r="A8" s="27"/>
      <c r="B8" s="28" t="s">
        <v>19</v>
      </c>
      <c r="C8" s="14"/>
      <c r="D8" s="2" t="s">
        <v>6</v>
      </c>
      <c r="G8" s="19">
        <v>0</v>
      </c>
      <c r="I8" s="26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</row>
    <row r="9" spans="1:37" x14ac:dyDescent="0.2">
      <c r="A9" s="27"/>
      <c r="B9" s="28" t="s">
        <v>3</v>
      </c>
      <c r="C9" s="14"/>
      <c r="D9" s="2" t="s">
        <v>6</v>
      </c>
      <c r="G9" s="19">
        <v>1</v>
      </c>
      <c r="I9" s="26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</row>
    <row r="10" spans="1:37" x14ac:dyDescent="0.2">
      <c r="A10" s="27"/>
      <c r="B10" s="28" t="s">
        <v>5</v>
      </c>
      <c r="C10" s="14"/>
      <c r="D10" s="2" t="s">
        <v>6</v>
      </c>
      <c r="G10" s="19">
        <v>2</v>
      </c>
      <c r="I10" s="26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</row>
    <row r="11" spans="1:37" x14ac:dyDescent="0.2">
      <c r="A11" s="29"/>
      <c r="B11" s="30" t="s">
        <v>4</v>
      </c>
      <c r="C11" s="15"/>
      <c r="D11" s="3" t="s">
        <v>6</v>
      </c>
      <c r="G11" s="19">
        <v>3</v>
      </c>
      <c r="I11" s="26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</row>
    <row r="12" spans="1:37" x14ac:dyDescent="0.2">
      <c r="A12" s="31"/>
      <c r="B12" s="32"/>
      <c r="C12" s="9"/>
      <c r="D12" s="33"/>
      <c r="I12" s="34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</row>
    <row r="13" spans="1:37" x14ac:dyDescent="0.2">
      <c r="A13" s="24" t="s">
        <v>20</v>
      </c>
      <c r="B13" s="25" t="s">
        <v>21</v>
      </c>
      <c r="C13" s="13">
        <f>IF(E14=11, 5, IF(AND(E14&lt;11,E14&gt;8), 4, IF(AND(E14&lt;9, E14&gt;6), 3, IF(AND(E14&lt;7,E14&gt;4), 2, IF(AND(E14&lt;5, E14&gt;2), 1, 0)))))</f>
        <v>0</v>
      </c>
      <c r="D13" s="1" t="s">
        <v>8</v>
      </c>
      <c r="E13" s="19" t="s">
        <v>8</v>
      </c>
      <c r="F13" s="19" t="s">
        <v>9</v>
      </c>
      <c r="I13" s="34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</row>
    <row r="14" spans="1:37" x14ac:dyDescent="0.2">
      <c r="A14" s="27"/>
      <c r="B14" s="28" t="s">
        <v>22</v>
      </c>
      <c r="C14" s="14"/>
      <c r="D14" s="2" t="s">
        <v>8</v>
      </c>
      <c r="E14" s="17">
        <f>COUNTIF(D13:D23, "Ja")</f>
        <v>0</v>
      </c>
      <c r="I14" s="34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</row>
    <row r="15" spans="1:37" x14ac:dyDescent="0.2">
      <c r="A15" s="27"/>
      <c r="B15" s="28" t="s">
        <v>23</v>
      </c>
      <c r="C15" s="14"/>
      <c r="D15" s="2" t="s">
        <v>8</v>
      </c>
      <c r="I15" s="34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</row>
    <row r="16" spans="1:37" x14ac:dyDescent="0.2">
      <c r="A16" s="27"/>
      <c r="B16" s="28" t="s">
        <v>24</v>
      </c>
      <c r="C16" s="14"/>
      <c r="D16" s="2" t="s">
        <v>8</v>
      </c>
      <c r="I16" s="34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</row>
    <row r="17" spans="1:37" x14ac:dyDescent="0.2">
      <c r="A17" s="27"/>
      <c r="B17" s="28" t="s">
        <v>25</v>
      </c>
      <c r="C17" s="14"/>
      <c r="D17" s="2" t="s">
        <v>8</v>
      </c>
      <c r="I17" s="34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</row>
    <row r="18" spans="1:37" x14ac:dyDescent="0.2">
      <c r="A18" s="27"/>
      <c r="B18" s="28" t="s">
        <v>27</v>
      </c>
      <c r="C18" s="14"/>
      <c r="D18" s="2" t="s">
        <v>8</v>
      </c>
      <c r="I18" s="34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</row>
    <row r="19" spans="1:37" x14ac:dyDescent="0.2">
      <c r="A19" s="27"/>
      <c r="B19" s="28" t="s">
        <v>26</v>
      </c>
      <c r="C19" s="14"/>
      <c r="D19" s="2" t="s">
        <v>8</v>
      </c>
      <c r="I19" s="34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</row>
    <row r="20" spans="1:37" x14ac:dyDescent="0.2">
      <c r="A20" s="27"/>
      <c r="B20" s="28" t="s">
        <v>28</v>
      </c>
      <c r="C20" s="14"/>
      <c r="D20" s="2" t="s">
        <v>8</v>
      </c>
      <c r="I20" s="34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</row>
    <row r="21" spans="1:37" x14ac:dyDescent="0.2">
      <c r="A21" s="27"/>
      <c r="B21" s="28" t="s">
        <v>29</v>
      </c>
      <c r="C21" s="14"/>
      <c r="D21" s="2" t="s">
        <v>8</v>
      </c>
      <c r="I21" s="34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</row>
    <row r="22" spans="1:37" x14ac:dyDescent="0.2">
      <c r="A22" s="27"/>
      <c r="B22" s="28" t="s">
        <v>30</v>
      </c>
      <c r="C22" s="14"/>
      <c r="D22" s="2" t="s">
        <v>8</v>
      </c>
      <c r="I22" s="34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</row>
    <row r="23" spans="1:37" x14ac:dyDescent="0.2">
      <c r="A23" s="29"/>
      <c r="B23" s="30" t="s">
        <v>31</v>
      </c>
      <c r="C23" s="15"/>
      <c r="D23" s="3" t="s">
        <v>8</v>
      </c>
      <c r="I23" s="34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</row>
    <row r="24" spans="1:37" x14ac:dyDescent="0.2">
      <c r="A24" s="31"/>
      <c r="B24" s="32"/>
      <c r="C24" s="9"/>
      <c r="D24" s="33"/>
      <c r="I24" s="34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</row>
    <row r="25" spans="1:37" ht="15.75" x14ac:dyDescent="0.25">
      <c r="A25" s="24" t="s">
        <v>32</v>
      </c>
      <c r="B25" s="25" t="s">
        <v>21</v>
      </c>
      <c r="C25" s="13">
        <f>IF(M35=21,5,IF(AND(M35&lt;21,M35&gt;16),4,IF(AND(M35&lt;17,M35&gt;12),3,IF(AND(M35&lt;13,M35&gt;8),2,IF(AND(M35&lt;9,M35&gt;4),1,0)))))</f>
        <v>0</v>
      </c>
      <c r="D25" s="1" t="s">
        <v>8</v>
      </c>
      <c r="E25" s="35">
        <f>IF(D25="Nee", 0, 1)</f>
        <v>0</v>
      </c>
      <c r="I25" s="34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</row>
    <row r="26" spans="1:37" ht="15.75" x14ac:dyDescent="0.25">
      <c r="A26" s="27"/>
      <c r="B26" s="28" t="s">
        <v>22</v>
      </c>
      <c r="C26" s="14"/>
      <c r="D26" s="2" t="s">
        <v>8</v>
      </c>
      <c r="E26" s="35">
        <f>IF(D26="Nee", 0, 1)</f>
        <v>0</v>
      </c>
      <c r="I26" s="34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</row>
    <row r="27" spans="1:37" x14ac:dyDescent="0.2">
      <c r="A27" s="27"/>
      <c r="B27" s="28" t="s">
        <v>33</v>
      </c>
      <c r="C27" s="14"/>
      <c r="D27" s="2">
        <v>0</v>
      </c>
      <c r="E27" s="19">
        <v>0</v>
      </c>
      <c r="F27" s="19">
        <v>1</v>
      </c>
      <c r="G27" s="19">
        <v>2</v>
      </c>
      <c r="H27" s="19">
        <v>3</v>
      </c>
      <c r="I27" s="36">
        <f>SUM(D27:D28)</f>
        <v>0</v>
      </c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</row>
    <row r="28" spans="1:37" ht="15.75" x14ac:dyDescent="0.25">
      <c r="A28" s="27"/>
      <c r="B28" s="28" t="s">
        <v>34</v>
      </c>
      <c r="C28" s="14"/>
      <c r="D28" s="2">
        <v>0</v>
      </c>
      <c r="E28" s="19">
        <v>0</v>
      </c>
      <c r="F28" s="19">
        <v>1</v>
      </c>
      <c r="G28" s="19">
        <v>2</v>
      </c>
      <c r="H28" s="19">
        <v>3</v>
      </c>
      <c r="J28" s="37">
        <f>IF(I27=6, 3, IF(AND(I27&lt;6,I27&gt;3, 2), 2, IF(AND(I27&gt;1,I27&lt;4), 1, 0)))</f>
        <v>0</v>
      </c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</row>
    <row r="29" spans="1:37" ht="15.75" x14ac:dyDescent="0.25">
      <c r="A29" s="27"/>
      <c r="B29" s="28" t="s">
        <v>35</v>
      </c>
      <c r="C29" s="14"/>
      <c r="D29" s="2" t="s">
        <v>8</v>
      </c>
      <c r="E29" s="35">
        <f>IF(D29="Nee", 0, 1)</f>
        <v>0</v>
      </c>
      <c r="I29" s="34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</row>
    <row r="30" spans="1:37" ht="15.75" x14ac:dyDescent="0.25">
      <c r="A30" s="27"/>
      <c r="B30" s="28" t="s">
        <v>36</v>
      </c>
      <c r="C30" s="14"/>
      <c r="D30" s="2" t="s">
        <v>8</v>
      </c>
      <c r="E30" s="35">
        <f>IF(D30="Nee", 0, 1)</f>
        <v>0</v>
      </c>
      <c r="I30" s="34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</row>
    <row r="31" spans="1:37" ht="15.75" x14ac:dyDescent="0.25">
      <c r="A31" s="27"/>
      <c r="B31" s="28" t="s">
        <v>37</v>
      </c>
      <c r="C31" s="14"/>
      <c r="D31" s="2">
        <v>0</v>
      </c>
      <c r="E31" s="19">
        <v>0</v>
      </c>
      <c r="F31" s="19">
        <v>1</v>
      </c>
      <c r="G31" s="19">
        <v>2</v>
      </c>
      <c r="H31" s="19">
        <v>3</v>
      </c>
      <c r="I31" s="34">
        <v>4</v>
      </c>
      <c r="J31" s="19">
        <v>5</v>
      </c>
      <c r="K31" s="19">
        <v>6</v>
      </c>
      <c r="L31" s="19">
        <v>7</v>
      </c>
      <c r="M31" s="35">
        <f>IF(D31=7, 3, IF(AND(D31&lt;7,D31&gt;4),2,IF(AND(D31&lt;5,D31&gt;2),1,0)))</f>
        <v>0</v>
      </c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</row>
    <row r="32" spans="1:37" ht="15.75" x14ac:dyDescent="0.25">
      <c r="A32" s="27"/>
      <c r="B32" s="28" t="s">
        <v>38</v>
      </c>
      <c r="C32" s="14"/>
      <c r="D32" s="2" t="s">
        <v>8</v>
      </c>
      <c r="E32" s="35">
        <f>IF(D32="Nee", 0, 1)</f>
        <v>0</v>
      </c>
      <c r="I32" s="34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</row>
    <row r="33" spans="1:37" ht="15.75" x14ac:dyDescent="0.25">
      <c r="A33" s="27"/>
      <c r="B33" s="28" t="s">
        <v>39</v>
      </c>
      <c r="C33" s="14"/>
      <c r="D33" s="2" t="s">
        <v>8</v>
      </c>
      <c r="E33" s="35">
        <f>IF(D33="Nee", 0, 1)</f>
        <v>0</v>
      </c>
      <c r="I33" s="34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</row>
    <row r="34" spans="1:37" ht="15.75" x14ac:dyDescent="0.25">
      <c r="A34" s="27"/>
      <c r="B34" s="28" t="s">
        <v>40</v>
      </c>
      <c r="C34" s="14"/>
      <c r="D34" s="2" t="s">
        <v>8</v>
      </c>
      <c r="E34" s="35">
        <f>IF(D34="Nee", 0, 1)</f>
        <v>0</v>
      </c>
      <c r="I34" s="34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</row>
    <row r="35" spans="1:37" ht="15.75" x14ac:dyDescent="0.25">
      <c r="A35" s="29"/>
      <c r="B35" s="30" t="s">
        <v>41</v>
      </c>
      <c r="C35" s="15"/>
      <c r="D35" s="3">
        <v>0</v>
      </c>
      <c r="E35" s="19">
        <v>0</v>
      </c>
      <c r="F35" s="19">
        <v>1</v>
      </c>
      <c r="G35" s="19">
        <v>2</v>
      </c>
      <c r="H35" s="19">
        <v>3</v>
      </c>
      <c r="I35" s="34">
        <v>4</v>
      </c>
      <c r="J35" s="19">
        <v>5</v>
      </c>
      <c r="K35" s="35">
        <f>IF(D35=5,2,IF(AND(D35&lt;5,D35&gt;2),1,0))</f>
        <v>0</v>
      </c>
      <c r="M35" s="17">
        <f>SUM(E25+E26+I27+J28+E29+E30+M31+E32+E33+E34+K35)</f>
        <v>0</v>
      </c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</row>
    <row r="36" spans="1:37" x14ac:dyDescent="0.2">
      <c r="A36" s="31"/>
      <c r="B36" s="32"/>
      <c r="C36" s="9"/>
      <c r="D36" s="33"/>
      <c r="I36" s="34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</row>
    <row r="37" spans="1:37" ht="15.75" x14ac:dyDescent="0.25">
      <c r="A37" s="24" t="s">
        <v>42</v>
      </c>
      <c r="B37" s="25" t="s">
        <v>21</v>
      </c>
      <c r="C37" s="13">
        <f>IF(I45=10,5,IF(AND(I45&lt;10,I45&gt;7),4,IF(AND(I45&lt;8,I45&gt;5),3,IF(AND(I45&lt;6,I45&gt;3),2,IF(AND(I45&lt;4,I45&gt;1),1,0)))))</f>
        <v>0</v>
      </c>
      <c r="D37" s="1" t="s">
        <v>8</v>
      </c>
      <c r="E37" s="35">
        <f t="shared" ref="E37:E44" si="0">IF(D37="Nee", 0, 1)</f>
        <v>0</v>
      </c>
      <c r="I37" s="34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</row>
    <row r="38" spans="1:37" ht="15.75" x14ac:dyDescent="0.25">
      <c r="A38" s="27"/>
      <c r="B38" s="28" t="s">
        <v>22</v>
      </c>
      <c r="C38" s="14"/>
      <c r="D38" s="2" t="s">
        <v>8</v>
      </c>
      <c r="E38" s="35">
        <f t="shared" si="0"/>
        <v>0</v>
      </c>
      <c r="I38" s="34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</row>
    <row r="39" spans="1:37" ht="15.75" customHeight="1" x14ac:dyDescent="0.25">
      <c r="A39" s="27"/>
      <c r="B39" s="28" t="s">
        <v>43</v>
      </c>
      <c r="C39" s="14"/>
      <c r="D39" s="2" t="s">
        <v>8</v>
      </c>
      <c r="E39" s="35">
        <f t="shared" si="0"/>
        <v>0</v>
      </c>
      <c r="I39" s="34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</row>
    <row r="40" spans="1:37" ht="15.75" x14ac:dyDescent="0.25">
      <c r="A40" s="27"/>
      <c r="B40" s="28" t="s">
        <v>44</v>
      </c>
      <c r="C40" s="14"/>
      <c r="D40" s="2" t="s">
        <v>8</v>
      </c>
      <c r="E40" s="35">
        <f t="shared" si="0"/>
        <v>0</v>
      </c>
      <c r="I40" s="34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</row>
    <row r="41" spans="1:37" ht="15.75" x14ac:dyDescent="0.25">
      <c r="A41" s="27"/>
      <c r="B41" s="28" t="s">
        <v>45</v>
      </c>
      <c r="C41" s="14"/>
      <c r="D41" s="2" t="s">
        <v>8</v>
      </c>
      <c r="E41" s="35">
        <f t="shared" si="0"/>
        <v>0</v>
      </c>
      <c r="I41" s="34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</row>
    <row r="42" spans="1:37" ht="15.75" x14ac:dyDescent="0.25">
      <c r="A42" s="27"/>
      <c r="B42" s="28" t="s">
        <v>46</v>
      </c>
      <c r="C42" s="14"/>
      <c r="D42" s="2" t="s">
        <v>8</v>
      </c>
      <c r="E42" s="35">
        <f t="shared" si="0"/>
        <v>0</v>
      </c>
      <c r="I42" s="34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</row>
    <row r="43" spans="1:37" ht="15.75" x14ac:dyDescent="0.25">
      <c r="A43" s="27"/>
      <c r="B43" s="28" t="s">
        <v>47</v>
      </c>
      <c r="C43" s="14"/>
      <c r="D43" s="2" t="s">
        <v>8</v>
      </c>
      <c r="E43" s="35">
        <f t="shared" si="0"/>
        <v>0</v>
      </c>
      <c r="I43" s="34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</row>
    <row r="44" spans="1:37" ht="15.75" x14ac:dyDescent="0.25">
      <c r="A44" s="27"/>
      <c r="B44" s="28" t="s">
        <v>48</v>
      </c>
      <c r="C44" s="14"/>
      <c r="D44" s="2" t="s">
        <v>8</v>
      </c>
      <c r="E44" s="35">
        <f t="shared" si="0"/>
        <v>0</v>
      </c>
      <c r="I44" s="34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</row>
    <row r="45" spans="1:37" x14ac:dyDescent="0.2">
      <c r="A45" s="29"/>
      <c r="B45" s="30" t="s">
        <v>49</v>
      </c>
      <c r="C45" s="15"/>
      <c r="D45" s="3" t="s">
        <v>6</v>
      </c>
      <c r="E45" s="19" t="s">
        <v>6</v>
      </c>
      <c r="F45" s="19" t="s">
        <v>50</v>
      </c>
      <c r="G45" s="19" t="s">
        <v>7</v>
      </c>
      <c r="H45" s="34">
        <f>IF(D45="Onvoldoende", 0, IF(D45="Matig",1,2))</f>
        <v>0</v>
      </c>
      <c r="I45" s="19">
        <f>SUM(E37:E43,E44,H45)</f>
        <v>0</v>
      </c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</row>
    <row r="46" spans="1:37" x14ac:dyDescent="0.2">
      <c r="A46" s="31"/>
      <c r="B46" s="32"/>
      <c r="C46" s="9"/>
      <c r="D46" s="33"/>
      <c r="I46" s="34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</row>
    <row r="47" spans="1:37" ht="15.75" x14ac:dyDescent="0.25">
      <c r="A47" s="24" t="s">
        <v>51</v>
      </c>
      <c r="B47" s="25" t="s">
        <v>21</v>
      </c>
      <c r="C47" s="13">
        <f>IF(I55=9,5,IF(AND(I55&lt;9,I55&gt;6),4,IF(AND(I55&lt;7,I55&gt;4),3,IF(AND(I55&lt;5,I55&gt;2),2,IF(AND(I55&lt;3,I55&gt;0),1,0)))))</f>
        <v>0</v>
      </c>
      <c r="D47" s="1" t="s">
        <v>8</v>
      </c>
      <c r="E47" s="35">
        <f t="shared" ref="E47:E55" si="1">IF(D47="Nee", 0, 1)</f>
        <v>0</v>
      </c>
      <c r="I47" s="34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</row>
    <row r="48" spans="1:37" ht="15.75" x14ac:dyDescent="0.25">
      <c r="A48" s="27"/>
      <c r="B48" s="28" t="s">
        <v>22</v>
      </c>
      <c r="C48" s="14"/>
      <c r="D48" s="2" t="s">
        <v>8</v>
      </c>
      <c r="E48" s="35">
        <f t="shared" si="1"/>
        <v>0</v>
      </c>
      <c r="I48" s="34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</row>
    <row r="49" spans="1:37" ht="15.75" x14ac:dyDescent="0.25">
      <c r="A49" s="27"/>
      <c r="B49" s="28" t="s">
        <v>52</v>
      </c>
      <c r="C49" s="14"/>
      <c r="D49" s="2" t="s">
        <v>8</v>
      </c>
      <c r="E49" s="35">
        <f t="shared" si="1"/>
        <v>0</v>
      </c>
      <c r="I49" s="34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</row>
    <row r="50" spans="1:37" ht="15.75" x14ac:dyDescent="0.25">
      <c r="A50" s="27"/>
      <c r="B50" s="28" t="s">
        <v>53</v>
      </c>
      <c r="C50" s="14"/>
      <c r="D50" s="2" t="s">
        <v>8</v>
      </c>
      <c r="E50" s="35">
        <f t="shared" si="1"/>
        <v>0</v>
      </c>
      <c r="I50" s="34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</row>
    <row r="51" spans="1:37" ht="15.75" x14ac:dyDescent="0.25">
      <c r="A51" s="27"/>
      <c r="B51" s="28" t="s">
        <v>54</v>
      </c>
      <c r="C51" s="14"/>
      <c r="D51" s="2" t="s">
        <v>8</v>
      </c>
      <c r="E51" s="35">
        <f t="shared" si="1"/>
        <v>0</v>
      </c>
      <c r="I51" s="34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</row>
    <row r="52" spans="1:37" ht="15.75" x14ac:dyDescent="0.25">
      <c r="A52" s="27"/>
      <c r="B52" s="28" t="s">
        <v>55</v>
      </c>
      <c r="C52" s="14"/>
      <c r="D52" s="2" t="s">
        <v>8</v>
      </c>
      <c r="E52" s="35">
        <f t="shared" si="1"/>
        <v>0</v>
      </c>
      <c r="I52" s="34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</row>
    <row r="53" spans="1:37" ht="15.75" x14ac:dyDescent="0.25">
      <c r="A53" s="27"/>
      <c r="B53" s="28" t="s">
        <v>56</v>
      </c>
      <c r="C53" s="14"/>
      <c r="D53" s="2" t="s">
        <v>8</v>
      </c>
      <c r="E53" s="35">
        <f t="shared" si="1"/>
        <v>0</v>
      </c>
      <c r="I53" s="34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</row>
    <row r="54" spans="1:37" ht="15.75" x14ac:dyDescent="0.25">
      <c r="A54" s="27"/>
      <c r="B54" s="28" t="s">
        <v>57</v>
      </c>
      <c r="C54" s="14"/>
      <c r="D54" s="2" t="s">
        <v>8</v>
      </c>
      <c r="E54" s="35">
        <f t="shared" si="1"/>
        <v>0</v>
      </c>
      <c r="I54" s="34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</row>
    <row r="55" spans="1:37" ht="15.75" x14ac:dyDescent="0.25">
      <c r="A55" s="29"/>
      <c r="B55" s="30" t="s">
        <v>58</v>
      </c>
      <c r="C55" s="15"/>
      <c r="D55" s="3" t="s">
        <v>8</v>
      </c>
      <c r="E55" s="35">
        <f t="shared" si="1"/>
        <v>0</v>
      </c>
      <c r="I55" s="34">
        <f>SUM(E47:E55)</f>
        <v>0</v>
      </c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</row>
    <row r="56" spans="1:37" ht="15.75" x14ac:dyDescent="0.25">
      <c r="A56" s="31"/>
      <c r="B56" s="32"/>
      <c r="C56" s="9"/>
      <c r="D56" s="33"/>
      <c r="E56" s="38"/>
      <c r="I56" s="34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</row>
    <row r="57" spans="1:37" ht="15.75" x14ac:dyDescent="0.25">
      <c r="A57" s="24" t="s">
        <v>59</v>
      </c>
      <c r="B57" s="25" t="s">
        <v>21</v>
      </c>
      <c r="C57" s="13">
        <f>IF(I66=10,5,IF(AND(I66&lt;10,I66&gt;7),4,IF(AND(I66&lt;8,I66&gt;5),3,IF(AND(I66&lt;6,I66&gt;3),2,IF(AND(I66&lt;4,I66&gt;1),1,0)))))</f>
        <v>0</v>
      </c>
      <c r="D57" s="1" t="s">
        <v>8</v>
      </c>
      <c r="E57" s="35">
        <f t="shared" ref="E57:E66" si="2">IF(D57="Nee", 0, 1)</f>
        <v>0</v>
      </c>
      <c r="I57" s="34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</row>
    <row r="58" spans="1:37" ht="15.75" x14ac:dyDescent="0.25">
      <c r="A58" s="27"/>
      <c r="B58" s="28" t="s">
        <v>22</v>
      </c>
      <c r="C58" s="14"/>
      <c r="D58" s="2" t="s">
        <v>8</v>
      </c>
      <c r="E58" s="35">
        <f t="shared" si="2"/>
        <v>0</v>
      </c>
      <c r="I58" s="34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</row>
    <row r="59" spans="1:37" ht="15.75" x14ac:dyDescent="0.25">
      <c r="A59" s="27"/>
      <c r="B59" s="28" t="s">
        <v>60</v>
      </c>
      <c r="C59" s="14"/>
      <c r="D59" s="2" t="s">
        <v>8</v>
      </c>
      <c r="E59" s="35">
        <f t="shared" si="2"/>
        <v>0</v>
      </c>
      <c r="I59" s="34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</row>
    <row r="60" spans="1:37" ht="15.75" x14ac:dyDescent="0.25">
      <c r="A60" s="27"/>
      <c r="B60" s="28" t="s">
        <v>61</v>
      </c>
      <c r="C60" s="14"/>
      <c r="D60" s="2" t="s">
        <v>8</v>
      </c>
      <c r="E60" s="35">
        <f t="shared" si="2"/>
        <v>0</v>
      </c>
      <c r="I60" s="34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</row>
    <row r="61" spans="1:37" ht="15.75" x14ac:dyDescent="0.25">
      <c r="A61" s="27"/>
      <c r="B61" s="28" t="s">
        <v>62</v>
      </c>
      <c r="C61" s="14"/>
      <c r="D61" s="2" t="s">
        <v>8</v>
      </c>
      <c r="E61" s="35">
        <f t="shared" si="2"/>
        <v>0</v>
      </c>
      <c r="I61" s="34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</row>
    <row r="62" spans="1:37" ht="15.75" x14ac:dyDescent="0.25">
      <c r="A62" s="27"/>
      <c r="B62" s="28" t="s">
        <v>63</v>
      </c>
      <c r="C62" s="14"/>
      <c r="D62" s="2" t="s">
        <v>8</v>
      </c>
      <c r="E62" s="35">
        <f t="shared" si="2"/>
        <v>0</v>
      </c>
      <c r="I62" s="34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</row>
    <row r="63" spans="1:37" ht="15.75" x14ac:dyDescent="0.25">
      <c r="A63" s="27"/>
      <c r="B63" s="28" t="s">
        <v>64</v>
      </c>
      <c r="C63" s="14"/>
      <c r="D63" s="2" t="s">
        <v>8</v>
      </c>
      <c r="E63" s="35">
        <f t="shared" si="2"/>
        <v>0</v>
      </c>
      <c r="I63" s="34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</row>
    <row r="64" spans="1:37" ht="15.75" x14ac:dyDescent="0.25">
      <c r="A64" s="27"/>
      <c r="B64" s="28" t="s">
        <v>65</v>
      </c>
      <c r="C64" s="14"/>
      <c r="D64" s="2" t="s">
        <v>8</v>
      </c>
      <c r="E64" s="35">
        <f t="shared" si="2"/>
        <v>0</v>
      </c>
      <c r="I64" s="34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</row>
    <row r="65" spans="1:37" ht="15.75" x14ac:dyDescent="0.25">
      <c r="A65" s="27"/>
      <c r="B65" s="28" t="s">
        <v>66</v>
      </c>
      <c r="C65" s="14"/>
      <c r="D65" s="2" t="s">
        <v>8</v>
      </c>
      <c r="E65" s="35">
        <f t="shared" si="2"/>
        <v>0</v>
      </c>
      <c r="I65" s="34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</row>
    <row r="66" spans="1:37" ht="15.75" x14ac:dyDescent="0.25">
      <c r="A66" s="29"/>
      <c r="B66" s="30" t="s">
        <v>67</v>
      </c>
      <c r="C66" s="15"/>
      <c r="D66" s="3" t="s">
        <v>8</v>
      </c>
      <c r="E66" s="35">
        <f t="shared" si="2"/>
        <v>0</v>
      </c>
      <c r="I66" s="34">
        <f>SUM(E57:E66)</f>
        <v>0</v>
      </c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</row>
    <row r="67" spans="1:37" ht="15.75" x14ac:dyDescent="0.25">
      <c r="A67" s="31"/>
      <c r="B67" s="32"/>
      <c r="C67" s="9"/>
      <c r="D67" s="33"/>
      <c r="E67" s="38"/>
      <c r="I67" s="34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</row>
    <row r="68" spans="1:37" ht="15.75" x14ac:dyDescent="0.25">
      <c r="A68" s="24" t="s">
        <v>73</v>
      </c>
      <c r="B68" s="25" t="s">
        <v>21</v>
      </c>
      <c r="C68" s="13">
        <f>IF(I72=8,5,IF(I72=7,4,IF(I72=6,3,IF(I72=5,2,IF(I72=4,1,0)))))</f>
        <v>0</v>
      </c>
      <c r="D68" s="1" t="s">
        <v>8</v>
      </c>
      <c r="E68" s="35">
        <f>IF(D68="Nee", 0, 1)</f>
        <v>0</v>
      </c>
      <c r="I68" s="34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</row>
    <row r="69" spans="1:37" ht="15.75" x14ac:dyDescent="0.25">
      <c r="A69" s="27"/>
      <c r="B69" s="28" t="s">
        <v>22</v>
      </c>
      <c r="C69" s="14"/>
      <c r="D69" s="2" t="s">
        <v>8</v>
      </c>
      <c r="E69" s="35">
        <f>IF(D69="Nee", 0, 1)</f>
        <v>0</v>
      </c>
      <c r="I69" s="34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</row>
    <row r="70" spans="1:37" x14ac:dyDescent="0.2">
      <c r="A70" s="27"/>
      <c r="B70" s="28" t="s">
        <v>68</v>
      </c>
      <c r="C70" s="14"/>
      <c r="D70" s="2" t="s">
        <v>69</v>
      </c>
      <c r="E70" s="17" t="s">
        <v>69</v>
      </c>
      <c r="F70" s="19" t="s">
        <v>6</v>
      </c>
      <c r="G70" s="19" t="s">
        <v>50</v>
      </c>
      <c r="H70" s="19" t="s">
        <v>7</v>
      </c>
      <c r="I70" s="34" t="s">
        <v>70</v>
      </c>
      <c r="J70" s="19">
        <f>IF(D70="Niet gemaakt",0,IF(D70="Onvoldoende",1,IF(D70="Matig",2,IF(D70="Voldoende",3,4))))</f>
        <v>0</v>
      </c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</row>
    <row r="71" spans="1:37" ht="15.75" x14ac:dyDescent="0.25">
      <c r="A71" s="27"/>
      <c r="B71" s="28" t="s">
        <v>71</v>
      </c>
      <c r="C71" s="14"/>
      <c r="D71" s="2" t="s">
        <v>8</v>
      </c>
      <c r="E71" s="35">
        <f>IF(D71="Nee", 0, 1)</f>
        <v>0</v>
      </c>
      <c r="I71" s="34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</row>
    <row r="72" spans="1:37" ht="15.75" x14ac:dyDescent="0.25">
      <c r="A72" s="29"/>
      <c r="B72" s="30" t="s">
        <v>72</v>
      </c>
      <c r="C72" s="15"/>
      <c r="D72" s="3" t="s">
        <v>8</v>
      </c>
      <c r="E72" s="35">
        <f>IF(D72="Nee", 0, 1)</f>
        <v>0</v>
      </c>
      <c r="I72" s="34">
        <f>SUM(E68:E69,J70,E71:E72)</f>
        <v>0</v>
      </c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</row>
    <row r="73" spans="1:37" ht="15.75" x14ac:dyDescent="0.25">
      <c r="A73" s="31"/>
      <c r="B73" s="32"/>
      <c r="C73" s="9"/>
      <c r="D73" s="33"/>
      <c r="E73" s="38"/>
      <c r="I73" s="34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</row>
    <row r="74" spans="1:37" x14ac:dyDescent="0.2">
      <c r="A74" s="39"/>
      <c r="B74" s="40" t="s">
        <v>11</v>
      </c>
      <c r="C74" s="41">
        <f>SUM(C68,C57,C47,C37,C25,C13,C6)</f>
        <v>0</v>
      </c>
      <c r="D74" s="42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</row>
    <row r="75" spans="1:37" ht="15.75" x14ac:dyDescent="0.25">
      <c r="A75" s="43"/>
      <c r="B75" s="44" t="s">
        <v>12</v>
      </c>
      <c r="C75" s="45">
        <f>SUM(((9/I75)*C74)+1)</f>
        <v>1</v>
      </c>
      <c r="D75" s="46"/>
      <c r="I75" s="19">
        <v>32</v>
      </c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</row>
    <row r="76" spans="1:37" x14ac:dyDescent="0.2">
      <c r="A76" s="16"/>
      <c r="B76" s="17"/>
      <c r="C76" s="16"/>
      <c r="D76" s="18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</row>
    <row r="77" spans="1:37" x14ac:dyDescent="0.2">
      <c r="A77" s="16"/>
      <c r="B77" s="17"/>
      <c r="C77" s="16"/>
      <c r="D77" s="18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</row>
    <row r="78" spans="1:37" x14ac:dyDescent="0.2">
      <c r="A78" s="16"/>
      <c r="B78" s="17"/>
      <c r="C78" s="16"/>
      <c r="D78" s="18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</row>
    <row r="79" spans="1:37" x14ac:dyDescent="0.2">
      <c r="A79" s="16"/>
      <c r="B79" s="17"/>
      <c r="C79" s="16"/>
      <c r="D79" s="18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</row>
    <row r="80" spans="1:37" x14ac:dyDescent="0.2">
      <c r="A80" s="16"/>
      <c r="B80" s="17"/>
      <c r="C80" s="16"/>
      <c r="D80" s="18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</row>
    <row r="81" spans="1:37" x14ac:dyDescent="0.2">
      <c r="A81" s="16"/>
      <c r="B81" s="17"/>
      <c r="C81" s="16"/>
      <c r="D81" s="18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</row>
    <row r="82" spans="1:37" x14ac:dyDescent="0.2">
      <c r="A82" s="16"/>
      <c r="B82" s="17"/>
      <c r="C82" s="16"/>
      <c r="D82" s="18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</row>
    <row r="83" spans="1:37" x14ac:dyDescent="0.2">
      <c r="AE83" s="17"/>
      <c r="AF83" s="17"/>
      <c r="AG83" s="17"/>
      <c r="AH83" s="17"/>
      <c r="AI83" s="17"/>
      <c r="AJ83" s="17"/>
      <c r="AK83" s="17"/>
    </row>
  </sheetData>
  <sheetProtection algorithmName="SHA-512" hashValue="QMLiXlp2yawh2m0OOjO+zsDuYUt7fdGWzGMjNyWGTwt1wPYMn6uR4A+16Ke4Kw5j0aKJCUnwyF/Cp0ASKS0Wiw==" saltValue="gCo9ov2jn+XZp8FwaukaHw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C40:C44 C6:C38 B6:B73 A6:A38 C50:C54 C46:C48 A40:A73" name="Bereik1"/>
  </protectedRanges>
  <mergeCells count="19">
    <mergeCell ref="A57:A66"/>
    <mergeCell ref="C57:C66"/>
    <mergeCell ref="A68:A72"/>
    <mergeCell ref="C68:C72"/>
    <mergeCell ref="C74:D74"/>
    <mergeCell ref="C75:D75"/>
    <mergeCell ref="A25:A35"/>
    <mergeCell ref="C25:C35"/>
    <mergeCell ref="A37:A45"/>
    <mergeCell ref="C37:C45"/>
    <mergeCell ref="A47:A55"/>
    <mergeCell ref="C47:C55"/>
    <mergeCell ref="A2:D2"/>
    <mergeCell ref="A4:B4"/>
    <mergeCell ref="A6:A11"/>
    <mergeCell ref="C6:C11"/>
    <mergeCell ref="I6:I11"/>
    <mergeCell ref="A13:A23"/>
    <mergeCell ref="C13:C23"/>
  </mergeCells>
  <dataValidations count="8">
    <dataValidation type="list" allowBlank="1" showInputMessage="1" showErrorMessage="1" sqref="D6:D11">
      <formula1>$G$6:$G$7</formula1>
    </dataValidation>
    <dataValidation type="list" allowBlank="1" showInputMessage="1" showErrorMessage="1" sqref="D13:D23 D25:D26 D29:D30 D32:D34 D37:D44 D47:D66 D68:D69 D71:D72">
      <formula1>$E$13:$F$13</formula1>
    </dataValidation>
    <dataValidation type="list" allowBlank="1" showInputMessage="1" showErrorMessage="1" sqref="D27">
      <formula1>$E$27:$H$27</formula1>
    </dataValidation>
    <dataValidation type="list" allowBlank="1" showInputMessage="1" showErrorMessage="1" sqref="D28">
      <formula1>$E$28:$H$28</formula1>
    </dataValidation>
    <dataValidation type="list" allowBlank="1" showInputMessage="1" showErrorMessage="1" sqref="D31">
      <formula1>$E$31:$L$31</formula1>
    </dataValidation>
    <dataValidation type="list" allowBlank="1" showInputMessage="1" showErrorMessage="1" sqref="D35">
      <formula1>$E$35:$J$35</formula1>
    </dataValidation>
    <dataValidation type="list" allowBlank="1" showInputMessage="1" showErrorMessage="1" sqref="D45">
      <formula1>$E$45:$G$45</formula1>
    </dataValidation>
    <dataValidation type="list" allowBlank="1" showInputMessage="1" showErrorMessage="1" sqref="D70">
      <formula1>$E$70:$I$70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3"/>
  <sheetViews>
    <sheetView workbookViewId="0">
      <selection sqref="A1:XFD1048576"/>
    </sheetView>
  </sheetViews>
  <sheetFormatPr defaultRowHeight="15" x14ac:dyDescent="0.2"/>
  <cols>
    <col min="1" max="1" width="9.140625" style="47"/>
    <col min="2" max="2" width="99.5703125" style="19" bestFit="1" customWidth="1"/>
    <col min="3" max="3" width="5.42578125" style="47" customWidth="1"/>
    <col min="4" max="4" width="15.5703125" style="48" bestFit="1" customWidth="1"/>
    <col min="5" max="5" width="9.140625" style="19" hidden="1" customWidth="1"/>
    <col min="6" max="6" width="10.5703125" style="19" hidden="1" customWidth="1"/>
    <col min="7" max="12" width="9.140625" style="19" hidden="1" customWidth="1"/>
    <col min="13" max="13" width="0" style="19" hidden="1" customWidth="1"/>
    <col min="14" max="16384" width="9.140625" style="19"/>
  </cols>
  <sheetData>
    <row r="1" spans="1:37" x14ac:dyDescent="0.2">
      <c r="A1" s="16"/>
      <c r="B1" s="17"/>
      <c r="C1" s="16"/>
      <c r="D1" s="18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</row>
    <row r="2" spans="1:37" ht="15.75" x14ac:dyDescent="0.2">
      <c r="A2" s="20" t="s">
        <v>74</v>
      </c>
      <c r="B2" s="20"/>
      <c r="C2" s="20"/>
      <c r="D2" s="20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</row>
    <row r="3" spans="1:37" ht="15.75" x14ac:dyDescent="0.2">
      <c r="A3" s="21"/>
      <c r="B3" s="21"/>
      <c r="C3" s="21"/>
      <c r="D3" s="21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</row>
    <row r="4" spans="1:37" ht="30" customHeight="1" x14ac:dyDescent="0.2">
      <c r="A4" s="11" t="s">
        <v>13</v>
      </c>
      <c r="B4" s="12"/>
      <c r="C4" s="16"/>
      <c r="D4" s="4" t="s">
        <v>14</v>
      </c>
      <c r="E4" s="22"/>
      <c r="F4" s="22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5" spans="1:37" x14ac:dyDescent="0.2">
      <c r="A5" s="16"/>
      <c r="B5" s="23"/>
      <c r="C5" s="16"/>
      <c r="D5" s="18"/>
      <c r="E5" s="17">
        <f>COUNTIF(D6:D11, "Voldoende")</f>
        <v>0</v>
      </c>
      <c r="F5" s="17">
        <f>COUNTIF(D6:D11, "Onvoldoende")</f>
        <v>6</v>
      </c>
      <c r="G5" s="17"/>
      <c r="H5" s="17"/>
      <c r="I5" s="17" t="s">
        <v>10</v>
      </c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</row>
    <row r="6" spans="1:37" x14ac:dyDescent="0.2">
      <c r="A6" s="24" t="s">
        <v>0</v>
      </c>
      <c r="B6" s="25" t="s">
        <v>1</v>
      </c>
      <c r="C6" s="13">
        <f>IF(E5&gt;5, 2, IF(AND(E5&gt;2,E5&lt;6), 1, 0))</f>
        <v>0</v>
      </c>
      <c r="D6" s="1" t="s">
        <v>6</v>
      </c>
      <c r="G6" s="19" t="s">
        <v>7</v>
      </c>
      <c r="I6" s="26">
        <v>2</v>
      </c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</row>
    <row r="7" spans="1:37" x14ac:dyDescent="0.2">
      <c r="A7" s="27"/>
      <c r="B7" s="28" t="s">
        <v>2</v>
      </c>
      <c r="C7" s="14"/>
      <c r="D7" s="2" t="s">
        <v>6</v>
      </c>
      <c r="G7" s="19" t="s">
        <v>6</v>
      </c>
      <c r="I7" s="26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</row>
    <row r="8" spans="1:37" x14ac:dyDescent="0.2">
      <c r="A8" s="27"/>
      <c r="B8" s="28" t="s">
        <v>19</v>
      </c>
      <c r="C8" s="14"/>
      <c r="D8" s="2" t="s">
        <v>6</v>
      </c>
      <c r="G8" s="19">
        <v>0</v>
      </c>
      <c r="I8" s="26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</row>
    <row r="9" spans="1:37" x14ac:dyDescent="0.2">
      <c r="A9" s="27"/>
      <c r="B9" s="28" t="s">
        <v>3</v>
      </c>
      <c r="C9" s="14"/>
      <c r="D9" s="2" t="s">
        <v>6</v>
      </c>
      <c r="G9" s="19">
        <v>1</v>
      </c>
      <c r="I9" s="26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</row>
    <row r="10" spans="1:37" x14ac:dyDescent="0.2">
      <c r="A10" s="27"/>
      <c r="B10" s="28" t="s">
        <v>5</v>
      </c>
      <c r="C10" s="14"/>
      <c r="D10" s="2" t="s">
        <v>6</v>
      </c>
      <c r="G10" s="19">
        <v>2</v>
      </c>
      <c r="I10" s="26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</row>
    <row r="11" spans="1:37" x14ac:dyDescent="0.2">
      <c r="A11" s="29"/>
      <c r="B11" s="30" t="s">
        <v>4</v>
      </c>
      <c r="C11" s="15"/>
      <c r="D11" s="3" t="s">
        <v>6</v>
      </c>
      <c r="G11" s="19">
        <v>3</v>
      </c>
      <c r="I11" s="26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</row>
    <row r="12" spans="1:37" x14ac:dyDescent="0.2">
      <c r="A12" s="31"/>
      <c r="B12" s="32"/>
      <c r="C12" s="9"/>
      <c r="D12" s="33"/>
      <c r="I12" s="34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</row>
    <row r="13" spans="1:37" x14ac:dyDescent="0.2">
      <c r="A13" s="24" t="s">
        <v>20</v>
      </c>
      <c r="B13" s="25" t="s">
        <v>21</v>
      </c>
      <c r="C13" s="13">
        <f>IF(E14=11, 5, IF(AND(E14&lt;11,E14&gt;8), 4, IF(AND(E14&lt;9, E14&gt;6), 3, IF(AND(E14&lt;7,E14&gt;4), 2, IF(AND(E14&lt;5, E14&gt;2), 1, 0)))))</f>
        <v>0</v>
      </c>
      <c r="D13" s="1" t="s">
        <v>8</v>
      </c>
      <c r="E13" s="19" t="s">
        <v>8</v>
      </c>
      <c r="F13" s="19" t="s">
        <v>9</v>
      </c>
      <c r="I13" s="34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</row>
    <row r="14" spans="1:37" x14ac:dyDescent="0.2">
      <c r="A14" s="27"/>
      <c r="B14" s="28" t="s">
        <v>22</v>
      </c>
      <c r="C14" s="14"/>
      <c r="D14" s="2" t="s">
        <v>8</v>
      </c>
      <c r="E14" s="17">
        <f>COUNTIF(D13:D23, "Ja")</f>
        <v>0</v>
      </c>
      <c r="I14" s="34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</row>
    <row r="15" spans="1:37" x14ac:dyDescent="0.2">
      <c r="A15" s="27"/>
      <c r="B15" s="28" t="s">
        <v>23</v>
      </c>
      <c r="C15" s="14"/>
      <c r="D15" s="2" t="s">
        <v>8</v>
      </c>
      <c r="I15" s="34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</row>
    <row r="16" spans="1:37" x14ac:dyDescent="0.2">
      <c r="A16" s="27"/>
      <c r="B16" s="28" t="s">
        <v>24</v>
      </c>
      <c r="C16" s="14"/>
      <c r="D16" s="2" t="s">
        <v>8</v>
      </c>
      <c r="I16" s="34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</row>
    <row r="17" spans="1:37" x14ac:dyDescent="0.2">
      <c r="A17" s="27"/>
      <c r="B17" s="28" t="s">
        <v>25</v>
      </c>
      <c r="C17" s="14"/>
      <c r="D17" s="2" t="s">
        <v>8</v>
      </c>
      <c r="I17" s="34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</row>
    <row r="18" spans="1:37" x14ac:dyDescent="0.2">
      <c r="A18" s="27"/>
      <c r="B18" s="28" t="s">
        <v>27</v>
      </c>
      <c r="C18" s="14"/>
      <c r="D18" s="2" t="s">
        <v>8</v>
      </c>
      <c r="I18" s="34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</row>
    <row r="19" spans="1:37" x14ac:dyDescent="0.2">
      <c r="A19" s="27"/>
      <c r="B19" s="28" t="s">
        <v>26</v>
      </c>
      <c r="C19" s="14"/>
      <c r="D19" s="2" t="s">
        <v>8</v>
      </c>
      <c r="I19" s="34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</row>
    <row r="20" spans="1:37" x14ac:dyDescent="0.2">
      <c r="A20" s="27"/>
      <c r="B20" s="28" t="s">
        <v>28</v>
      </c>
      <c r="C20" s="14"/>
      <c r="D20" s="2" t="s">
        <v>8</v>
      </c>
      <c r="I20" s="34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</row>
    <row r="21" spans="1:37" x14ac:dyDescent="0.2">
      <c r="A21" s="27"/>
      <c r="B21" s="28" t="s">
        <v>29</v>
      </c>
      <c r="C21" s="14"/>
      <c r="D21" s="2" t="s">
        <v>8</v>
      </c>
      <c r="I21" s="34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</row>
    <row r="22" spans="1:37" x14ac:dyDescent="0.2">
      <c r="A22" s="27"/>
      <c r="B22" s="28" t="s">
        <v>30</v>
      </c>
      <c r="C22" s="14"/>
      <c r="D22" s="2" t="s">
        <v>8</v>
      </c>
      <c r="I22" s="34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</row>
    <row r="23" spans="1:37" x14ac:dyDescent="0.2">
      <c r="A23" s="29"/>
      <c r="B23" s="30" t="s">
        <v>31</v>
      </c>
      <c r="C23" s="15"/>
      <c r="D23" s="3" t="s">
        <v>8</v>
      </c>
      <c r="I23" s="34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</row>
    <row r="24" spans="1:37" x14ac:dyDescent="0.2">
      <c r="A24" s="31"/>
      <c r="B24" s="32"/>
      <c r="C24" s="9"/>
      <c r="D24" s="33"/>
      <c r="I24" s="34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</row>
    <row r="25" spans="1:37" ht="15.75" x14ac:dyDescent="0.25">
      <c r="A25" s="24" t="s">
        <v>32</v>
      </c>
      <c r="B25" s="25" t="s">
        <v>21</v>
      </c>
      <c r="C25" s="13">
        <f>IF(M35=21,5,IF(AND(M35&lt;21,M35&gt;16),4,IF(AND(M35&lt;17,M35&gt;12),3,IF(AND(M35&lt;13,M35&gt;8),2,IF(AND(M35&lt;9,M35&gt;4),1,0)))))</f>
        <v>0</v>
      </c>
      <c r="D25" s="1" t="s">
        <v>8</v>
      </c>
      <c r="E25" s="35">
        <f>IF(D25="Nee", 0, 1)</f>
        <v>0</v>
      </c>
      <c r="I25" s="34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</row>
    <row r="26" spans="1:37" ht="15.75" x14ac:dyDescent="0.25">
      <c r="A26" s="27"/>
      <c r="B26" s="28" t="s">
        <v>22</v>
      </c>
      <c r="C26" s="14"/>
      <c r="D26" s="2" t="s">
        <v>8</v>
      </c>
      <c r="E26" s="35">
        <f>IF(D26="Nee", 0, 1)</f>
        <v>0</v>
      </c>
      <c r="I26" s="34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</row>
    <row r="27" spans="1:37" x14ac:dyDescent="0.2">
      <c r="A27" s="27"/>
      <c r="B27" s="28" t="s">
        <v>33</v>
      </c>
      <c r="C27" s="14"/>
      <c r="D27" s="2">
        <v>0</v>
      </c>
      <c r="E27" s="19">
        <v>0</v>
      </c>
      <c r="F27" s="19">
        <v>1</v>
      </c>
      <c r="G27" s="19">
        <v>2</v>
      </c>
      <c r="H27" s="19">
        <v>3</v>
      </c>
      <c r="I27" s="36">
        <f>SUM(D27:D28)</f>
        <v>0</v>
      </c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</row>
    <row r="28" spans="1:37" ht="15.75" x14ac:dyDescent="0.25">
      <c r="A28" s="27"/>
      <c r="B28" s="28" t="s">
        <v>34</v>
      </c>
      <c r="C28" s="14"/>
      <c r="D28" s="2">
        <v>0</v>
      </c>
      <c r="E28" s="19">
        <v>0</v>
      </c>
      <c r="F28" s="19">
        <v>1</v>
      </c>
      <c r="G28" s="19">
        <v>2</v>
      </c>
      <c r="H28" s="19">
        <v>3</v>
      </c>
      <c r="J28" s="37">
        <f>IF(I27=6, 3, IF(AND(I27&lt;6,I27&gt;3, 2), 2, IF(AND(I27&gt;1,I27&lt;4), 1, 0)))</f>
        <v>0</v>
      </c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</row>
    <row r="29" spans="1:37" ht="15.75" x14ac:dyDescent="0.25">
      <c r="A29" s="27"/>
      <c r="B29" s="28" t="s">
        <v>35</v>
      </c>
      <c r="C29" s="14"/>
      <c r="D29" s="2" t="s">
        <v>8</v>
      </c>
      <c r="E29" s="35">
        <f>IF(D29="Nee", 0, 1)</f>
        <v>0</v>
      </c>
      <c r="I29" s="34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</row>
    <row r="30" spans="1:37" ht="15.75" x14ac:dyDescent="0.25">
      <c r="A30" s="27"/>
      <c r="B30" s="28" t="s">
        <v>36</v>
      </c>
      <c r="C30" s="14"/>
      <c r="D30" s="2" t="s">
        <v>8</v>
      </c>
      <c r="E30" s="35">
        <f>IF(D30="Nee", 0, 1)</f>
        <v>0</v>
      </c>
      <c r="I30" s="34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</row>
    <row r="31" spans="1:37" ht="15.75" x14ac:dyDescent="0.25">
      <c r="A31" s="27"/>
      <c r="B31" s="28" t="s">
        <v>37</v>
      </c>
      <c r="C31" s="14"/>
      <c r="D31" s="2">
        <v>0</v>
      </c>
      <c r="E31" s="19">
        <v>0</v>
      </c>
      <c r="F31" s="19">
        <v>1</v>
      </c>
      <c r="G31" s="19">
        <v>2</v>
      </c>
      <c r="H31" s="19">
        <v>3</v>
      </c>
      <c r="I31" s="34">
        <v>4</v>
      </c>
      <c r="J31" s="19">
        <v>5</v>
      </c>
      <c r="K31" s="19">
        <v>6</v>
      </c>
      <c r="L31" s="19">
        <v>7</v>
      </c>
      <c r="M31" s="35">
        <f>IF(D31=7, 3, IF(AND(D31&lt;7,D31&gt;4),2,IF(AND(D31&lt;5,D31&gt;2),1,0)))</f>
        <v>0</v>
      </c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</row>
    <row r="32" spans="1:37" ht="15.75" x14ac:dyDescent="0.25">
      <c r="A32" s="27"/>
      <c r="B32" s="28" t="s">
        <v>38</v>
      </c>
      <c r="C32" s="14"/>
      <c r="D32" s="2" t="s">
        <v>8</v>
      </c>
      <c r="E32" s="35">
        <f>IF(D32="Nee", 0, 1)</f>
        <v>0</v>
      </c>
      <c r="I32" s="34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</row>
    <row r="33" spans="1:37" ht="15.75" x14ac:dyDescent="0.25">
      <c r="A33" s="27"/>
      <c r="B33" s="28" t="s">
        <v>39</v>
      </c>
      <c r="C33" s="14"/>
      <c r="D33" s="2" t="s">
        <v>8</v>
      </c>
      <c r="E33" s="35">
        <f>IF(D33="Nee", 0, 1)</f>
        <v>0</v>
      </c>
      <c r="I33" s="34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</row>
    <row r="34" spans="1:37" ht="15.75" x14ac:dyDescent="0.25">
      <c r="A34" s="27"/>
      <c r="B34" s="28" t="s">
        <v>40</v>
      </c>
      <c r="C34" s="14"/>
      <c r="D34" s="2" t="s">
        <v>8</v>
      </c>
      <c r="E34" s="35">
        <f>IF(D34="Nee", 0, 1)</f>
        <v>0</v>
      </c>
      <c r="I34" s="34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</row>
    <row r="35" spans="1:37" ht="15.75" x14ac:dyDescent="0.25">
      <c r="A35" s="29"/>
      <c r="B35" s="30" t="s">
        <v>41</v>
      </c>
      <c r="C35" s="15"/>
      <c r="D35" s="3">
        <v>0</v>
      </c>
      <c r="E35" s="19">
        <v>0</v>
      </c>
      <c r="F35" s="19">
        <v>1</v>
      </c>
      <c r="G35" s="19">
        <v>2</v>
      </c>
      <c r="H35" s="19">
        <v>3</v>
      </c>
      <c r="I35" s="34">
        <v>4</v>
      </c>
      <c r="J35" s="19">
        <v>5</v>
      </c>
      <c r="K35" s="35">
        <f>IF(D35=5,2,IF(AND(D35&lt;5,D35&gt;2),1,0))</f>
        <v>0</v>
      </c>
      <c r="M35" s="17">
        <f>SUM(E25+E26+I27+J28+E29+E30+M31+E32+E33+E34+K35)</f>
        <v>0</v>
      </c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</row>
    <row r="36" spans="1:37" x14ac:dyDescent="0.2">
      <c r="A36" s="31"/>
      <c r="B36" s="32"/>
      <c r="C36" s="9"/>
      <c r="D36" s="33"/>
      <c r="I36" s="34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</row>
    <row r="37" spans="1:37" ht="15.75" x14ac:dyDescent="0.25">
      <c r="A37" s="24" t="s">
        <v>42</v>
      </c>
      <c r="B37" s="25" t="s">
        <v>21</v>
      </c>
      <c r="C37" s="13">
        <f>IF(I45=10,5,IF(AND(I45&lt;10,I45&gt;7),4,IF(AND(I45&lt;8,I45&gt;5),3,IF(AND(I45&lt;6,I45&gt;3),2,IF(AND(I45&lt;4,I45&gt;1),1,0)))))</f>
        <v>0</v>
      </c>
      <c r="D37" s="1" t="s">
        <v>8</v>
      </c>
      <c r="E37" s="35">
        <f t="shared" ref="E37:E44" si="0">IF(D37="Nee", 0, 1)</f>
        <v>0</v>
      </c>
      <c r="I37" s="34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</row>
    <row r="38" spans="1:37" ht="15.75" x14ac:dyDescent="0.25">
      <c r="A38" s="27"/>
      <c r="B38" s="28" t="s">
        <v>22</v>
      </c>
      <c r="C38" s="14"/>
      <c r="D38" s="2" t="s">
        <v>8</v>
      </c>
      <c r="E38" s="35">
        <f t="shared" si="0"/>
        <v>0</v>
      </c>
      <c r="I38" s="34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</row>
    <row r="39" spans="1:37" ht="15.75" customHeight="1" x14ac:dyDescent="0.25">
      <c r="A39" s="27"/>
      <c r="B39" s="28" t="s">
        <v>43</v>
      </c>
      <c r="C39" s="14"/>
      <c r="D39" s="2" t="s">
        <v>8</v>
      </c>
      <c r="E39" s="35">
        <f t="shared" si="0"/>
        <v>0</v>
      </c>
      <c r="I39" s="34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</row>
    <row r="40" spans="1:37" ht="15.75" x14ac:dyDescent="0.25">
      <c r="A40" s="27"/>
      <c r="B40" s="28" t="s">
        <v>44</v>
      </c>
      <c r="C40" s="14"/>
      <c r="D40" s="2" t="s">
        <v>8</v>
      </c>
      <c r="E40" s="35">
        <f t="shared" si="0"/>
        <v>0</v>
      </c>
      <c r="I40" s="34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</row>
    <row r="41" spans="1:37" ht="15.75" x14ac:dyDescent="0.25">
      <c r="A41" s="27"/>
      <c r="B41" s="28" t="s">
        <v>45</v>
      </c>
      <c r="C41" s="14"/>
      <c r="D41" s="2" t="s">
        <v>8</v>
      </c>
      <c r="E41" s="35">
        <f t="shared" si="0"/>
        <v>0</v>
      </c>
      <c r="I41" s="34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</row>
    <row r="42" spans="1:37" ht="15.75" x14ac:dyDescent="0.25">
      <c r="A42" s="27"/>
      <c r="B42" s="28" t="s">
        <v>46</v>
      </c>
      <c r="C42" s="14"/>
      <c r="D42" s="2" t="s">
        <v>8</v>
      </c>
      <c r="E42" s="35">
        <f t="shared" si="0"/>
        <v>0</v>
      </c>
      <c r="I42" s="34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</row>
    <row r="43" spans="1:37" ht="15.75" x14ac:dyDescent="0.25">
      <c r="A43" s="27"/>
      <c r="B43" s="28" t="s">
        <v>47</v>
      </c>
      <c r="C43" s="14"/>
      <c r="D43" s="2" t="s">
        <v>8</v>
      </c>
      <c r="E43" s="35">
        <f t="shared" si="0"/>
        <v>0</v>
      </c>
      <c r="I43" s="34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</row>
    <row r="44" spans="1:37" ht="15.75" x14ac:dyDescent="0.25">
      <c r="A44" s="27"/>
      <c r="B44" s="28" t="s">
        <v>48</v>
      </c>
      <c r="C44" s="14"/>
      <c r="D44" s="2" t="s">
        <v>8</v>
      </c>
      <c r="E44" s="35">
        <f t="shared" si="0"/>
        <v>0</v>
      </c>
      <c r="I44" s="34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</row>
    <row r="45" spans="1:37" x14ac:dyDescent="0.2">
      <c r="A45" s="29"/>
      <c r="B45" s="30" t="s">
        <v>49</v>
      </c>
      <c r="C45" s="15"/>
      <c r="D45" s="3" t="s">
        <v>6</v>
      </c>
      <c r="E45" s="19" t="s">
        <v>6</v>
      </c>
      <c r="F45" s="19" t="s">
        <v>50</v>
      </c>
      <c r="G45" s="19" t="s">
        <v>7</v>
      </c>
      <c r="H45" s="34">
        <f>IF(D45="Onvoldoende", 0, IF(D45="Matig",1,2))</f>
        <v>0</v>
      </c>
      <c r="I45" s="19">
        <f>SUM(E37:E43,E44,H45)</f>
        <v>0</v>
      </c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</row>
    <row r="46" spans="1:37" x14ac:dyDescent="0.2">
      <c r="A46" s="31"/>
      <c r="B46" s="32"/>
      <c r="C46" s="9"/>
      <c r="D46" s="33"/>
      <c r="I46" s="34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</row>
    <row r="47" spans="1:37" ht="15.75" x14ac:dyDescent="0.25">
      <c r="A47" s="24" t="s">
        <v>51</v>
      </c>
      <c r="B47" s="25" t="s">
        <v>21</v>
      </c>
      <c r="C47" s="13">
        <f>IF(I55=9,5,IF(AND(I55&lt;9,I55&gt;6),4,IF(AND(I55&lt;7,I55&gt;4),3,IF(AND(I55&lt;5,I55&gt;2),2,IF(AND(I55&lt;3,I55&gt;0),1,0)))))</f>
        <v>0</v>
      </c>
      <c r="D47" s="1" t="s">
        <v>8</v>
      </c>
      <c r="E47" s="35">
        <f t="shared" ref="E47:E55" si="1">IF(D47="Nee", 0, 1)</f>
        <v>0</v>
      </c>
      <c r="I47" s="34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</row>
    <row r="48" spans="1:37" ht="15.75" x14ac:dyDescent="0.25">
      <c r="A48" s="27"/>
      <c r="B48" s="28" t="s">
        <v>22</v>
      </c>
      <c r="C48" s="14"/>
      <c r="D48" s="2" t="s">
        <v>8</v>
      </c>
      <c r="E48" s="35">
        <f t="shared" si="1"/>
        <v>0</v>
      </c>
      <c r="I48" s="34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</row>
    <row r="49" spans="1:37" ht="15.75" x14ac:dyDescent="0.25">
      <c r="A49" s="27"/>
      <c r="B49" s="28" t="s">
        <v>52</v>
      </c>
      <c r="C49" s="14"/>
      <c r="D49" s="2" t="s">
        <v>8</v>
      </c>
      <c r="E49" s="35">
        <f t="shared" si="1"/>
        <v>0</v>
      </c>
      <c r="I49" s="34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</row>
    <row r="50" spans="1:37" ht="15.75" x14ac:dyDescent="0.25">
      <c r="A50" s="27"/>
      <c r="B50" s="28" t="s">
        <v>53</v>
      </c>
      <c r="C50" s="14"/>
      <c r="D50" s="2" t="s">
        <v>8</v>
      </c>
      <c r="E50" s="35">
        <f t="shared" si="1"/>
        <v>0</v>
      </c>
      <c r="I50" s="34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</row>
    <row r="51" spans="1:37" ht="15.75" x14ac:dyDescent="0.25">
      <c r="A51" s="27"/>
      <c r="B51" s="28" t="s">
        <v>54</v>
      </c>
      <c r="C51" s="14"/>
      <c r="D51" s="2" t="s">
        <v>8</v>
      </c>
      <c r="E51" s="35">
        <f t="shared" si="1"/>
        <v>0</v>
      </c>
      <c r="I51" s="34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</row>
    <row r="52" spans="1:37" ht="15.75" x14ac:dyDescent="0.25">
      <c r="A52" s="27"/>
      <c r="B52" s="28" t="s">
        <v>55</v>
      </c>
      <c r="C52" s="14"/>
      <c r="D52" s="2" t="s">
        <v>8</v>
      </c>
      <c r="E52" s="35">
        <f t="shared" si="1"/>
        <v>0</v>
      </c>
      <c r="I52" s="34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</row>
    <row r="53" spans="1:37" ht="15.75" x14ac:dyDescent="0.25">
      <c r="A53" s="27"/>
      <c r="B53" s="28" t="s">
        <v>56</v>
      </c>
      <c r="C53" s="14"/>
      <c r="D53" s="2" t="s">
        <v>8</v>
      </c>
      <c r="E53" s="35">
        <f t="shared" si="1"/>
        <v>0</v>
      </c>
      <c r="I53" s="34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</row>
    <row r="54" spans="1:37" ht="15.75" x14ac:dyDescent="0.25">
      <c r="A54" s="27"/>
      <c r="B54" s="28" t="s">
        <v>57</v>
      </c>
      <c r="C54" s="14"/>
      <c r="D54" s="2" t="s">
        <v>8</v>
      </c>
      <c r="E54" s="35">
        <f t="shared" si="1"/>
        <v>0</v>
      </c>
      <c r="I54" s="34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</row>
    <row r="55" spans="1:37" ht="15.75" x14ac:dyDescent="0.25">
      <c r="A55" s="29"/>
      <c r="B55" s="30" t="s">
        <v>58</v>
      </c>
      <c r="C55" s="15"/>
      <c r="D55" s="3" t="s">
        <v>8</v>
      </c>
      <c r="E55" s="35">
        <f t="shared" si="1"/>
        <v>0</v>
      </c>
      <c r="I55" s="34">
        <f>SUM(E47:E55)</f>
        <v>0</v>
      </c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</row>
    <row r="56" spans="1:37" ht="15.75" x14ac:dyDescent="0.25">
      <c r="A56" s="31"/>
      <c r="B56" s="32"/>
      <c r="C56" s="9"/>
      <c r="D56" s="33"/>
      <c r="E56" s="38"/>
      <c r="I56" s="34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</row>
    <row r="57" spans="1:37" ht="15.75" x14ac:dyDescent="0.25">
      <c r="A57" s="24" t="s">
        <v>59</v>
      </c>
      <c r="B57" s="25" t="s">
        <v>21</v>
      </c>
      <c r="C57" s="13">
        <f>IF(I66=10,5,IF(AND(I66&lt;10,I66&gt;7),4,IF(AND(I66&lt;8,I66&gt;5),3,IF(AND(I66&lt;6,I66&gt;3),2,IF(AND(I66&lt;4,I66&gt;1),1,0)))))</f>
        <v>0</v>
      </c>
      <c r="D57" s="1" t="s">
        <v>8</v>
      </c>
      <c r="E57" s="35">
        <f t="shared" ref="E57:E66" si="2">IF(D57="Nee", 0, 1)</f>
        <v>0</v>
      </c>
      <c r="I57" s="34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</row>
    <row r="58" spans="1:37" ht="15.75" x14ac:dyDescent="0.25">
      <c r="A58" s="27"/>
      <c r="B58" s="28" t="s">
        <v>22</v>
      </c>
      <c r="C58" s="14"/>
      <c r="D58" s="2" t="s">
        <v>8</v>
      </c>
      <c r="E58" s="35">
        <f t="shared" si="2"/>
        <v>0</v>
      </c>
      <c r="I58" s="34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</row>
    <row r="59" spans="1:37" ht="15.75" x14ac:dyDescent="0.25">
      <c r="A59" s="27"/>
      <c r="B59" s="28" t="s">
        <v>60</v>
      </c>
      <c r="C59" s="14"/>
      <c r="D59" s="2" t="s">
        <v>8</v>
      </c>
      <c r="E59" s="35">
        <f t="shared" si="2"/>
        <v>0</v>
      </c>
      <c r="I59" s="34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</row>
    <row r="60" spans="1:37" ht="15.75" x14ac:dyDescent="0.25">
      <c r="A60" s="27"/>
      <c r="B60" s="28" t="s">
        <v>61</v>
      </c>
      <c r="C60" s="14"/>
      <c r="D60" s="2" t="s">
        <v>8</v>
      </c>
      <c r="E60" s="35">
        <f t="shared" si="2"/>
        <v>0</v>
      </c>
      <c r="I60" s="34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</row>
    <row r="61" spans="1:37" ht="15.75" x14ac:dyDescent="0.25">
      <c r="A61" s="27"/>
      <c r="B61" s="28" t="s">
        <v>62</v>
      </c>
      <c r="C61" s="14"/>
      <c r="D61" s="2" t="s">
        <v>8</v>
      </c>
      <c r="E61" s="35">
        <f t="shared" si="2"/>
        <v>0</v>
      </c>
      <c r="I61" s="34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</row>
    <row r="62" spans="1:37" ht="15.75" x14ac:dyDescent="0.25">
      <c r="A62" s="27"/>
      <c r="B62" s="28" t="s">
        <v>63</v>
      </c>
      <c r="C62" s="14"/>
      <c r="D62" s="2" t="s">
        <v>8</v>
      </c>
      <c r="E62" s="35">
        <f t="shared" si="2"/>
        <v>0</v>
      </c>
      <c r="I62" s="34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</row>
    <row r="63" spans="1:37" ht="15.75" x14ac:dyDescent="0.25">
      <c r="A63" s="27"/>
      <c r="B63" s="28" t="s">
        <v>64</v>
      </c>
      <c r="C63" s="14"/>
      <c r="D63" s="2" t="s">
        <v>8</v>
      </c>
      <c r="E63" s="35">
        <f t="shared" si="2"/>
        <v>0</v>
      </c>
      <c r="I63" s="34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</row>
    <row r="64" spans="1:37" ht="15.75" x14ac:dyDescent="0.25">
      <c r="A64" s="27"/>
      <c r="B64" s="28" t="s">
        <v>65</v>
      </c>
      <c r="C64" s="14"/>
      <c r="D64" s="2" t="s">
        <v>8</v>
      </c>
      <c r="E64" s="35">
        <f t="shared" si="2"/>
        <v>0</v>
      </c>
      <c r="I64" s="34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</row>
    <row r="65" spans="1:37" ht="15.75" x14ac:dyDescent="0.25">
      <c r="A65" s="27"/>
      <c r="B65" s="28" t="s">
        <v>66</v>
      </c>
      <c r="C65" s="14"/>
      <c r="D65" s="2" t="s">
        <v>8</v>
      </c>
      <c r="E65" s="35">
        <f t="shared" si="2"/>
        <v>0</v>
      </c>
      <c r="I65" s="34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</row>
    <row r="66" spans="1:37" ht="15.75" x14ac:dyDescent="0.25">
      <c r="A66" s="29"/>
      <c r="B66" s="30" t="s">
        <v>67</v>
      </c>
      <c r="C66" s="15"/>
      <c r="D66" s="3" t="s">
        <v>8</v>
      </c>
      <c r="E66" s="35">
        <f t="shared" si="2"/>
        <v>0</v>
      </c>
      <c r="I66" s="34">
        <f>SUM(E57:E66)</f>
        <v>0</v>
      </c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</row>
    <row r="67" spans="1:37" ht="15.75" x14ac:dyDescent="0.25">
      <c r="A67" s="31"/>
      <c r="B67" s="32"/>
      <c r="C67" s="9"/>
      <c r="D67" s="33"/>
      <c r="E67" s="38"/>
      <c r="I67" s="34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</row>
    <row r="68" spans="1:37" ht="15.75" x14ac:dyDescent="0.25">
      <c r="A68" s="24" t="s">
        <v>73</v>
      </c>
      <c r="B68" s="25" t="s">
        <v>21</v>
      </c>
      <c r="C68" s="13">
        <f>IF(I72=8,5,IF(I72=7,4,IF(I72=6,3,IF(I72=5,2,IF(I72=4,1,0)))))</f>
        <v>0</v>
      </c>
      <c r="D68" s="1" t="s">
        <v>8</v>
      </c>
      <c r="E68" s="35">
        <f>IF(D68="Nee", 0, 1)</f>
        <v>0</v>
      </c>
      <c r="I68" s="34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</row>
    <row r="69" spans="1:37" ht="15.75" x14ac:dyDescent="0.25">
      <c r="A69" s="27"/>
      <c r="B69" s="28" t="s">
        <v>22</v>
      </c>
      <c r="C69" s="14"/>
      <c r="D69" s="2" t="s">
        <v>8</v>
      </c>
      <c r="E69" s="35">
        <f>IF(D69="Nee", 0, 1)</f>
        <v>0</v>
      </c>
      <c r="I69" s="34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</row>
    <row r="70" spans="1:37" x14ac:dyDescent="0.2">
      <c r="A70" s="27"/>
      <c r="B70" s="28" t="s">
        <v>68</v>
      </c>
      <c r="C70" s="14"/>
      <c r="D70" s="2" t="s">
        <v>69</v>
      </c>
      <c r="E70" s="17" t="s">
        <v>69</v>
      </c>
      <c r="F70" s="19" t="s">
        <v>6</v>
      </c>
      <c r="G70" s="19" t="s">
        <v>50</v>
      </c>
      <c r="H70" s="19" t="s">
        <v>7</v>
      </c>
      <c r="I70" s="34" t="s">
        <v>70</v>
      </c>
      <c r="J70" s="19">
        <f>IF(D70="Niet gemaakt",0,IF(D70="Onvoldoende",1,IF(D70="Matig",2,IF(D70="Voldoende",3,4))))</f>
        <v>0</v>
      </c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</row>
    <row r="71" spans="1:37" ht="15.75" x14ac:dyDescent="0.25">
      <c r="A71" s="27"/>
      <c r="B71" s="28" t="s">
        <v>71</v>
      </c>
      <c r="C71" s="14"/>
      <c r="D71" s="2" t="s">
        <v>8</v>
      </c>
      <c r="E71" s="35">
        <f>IF(D71="Nee", 0, 1)</f>
        <v>0</v>
      </c>
      <c r="I71" s="34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</row>
    <row r="72" spans="1:37" ht="15.75" x14ac:dyDescent="0.25">
      <c r="A72" s="29"/>
      <c r="B72" s="30" t="s">
        <v>72</v>
      </c>
      <c r="C72" s="15"/>
      <c r="D72" s="3" t="s">
        <v>8</v>
      </c>
      <c r="E72" s="35">
        <f>IF(D72="Nee", 0, 1)</f>
        <v>0</v>
      </c>
      <c r="I72" s="34">
        <f>SUM(E68:E69,J70,E71:E72)</f>
        <v>0</v>
      </c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</row>
    <row r="73" spans="1:37" ht="15.75" x14ac:dyDescent="0.25">
      <c r="A73" s="31"/>
      <c r="B73" s="32"/>
      <c r="C73" s="9"/>
      <c r="D73" s="33"/>
      <c r="E73" s="38"/>
      <c r="I73" s="34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</row>
    <row r="74" spans="1:37" x14ac:dyDescent="0.2">
      <c r="A74" s="39"/>
      <c r="B74" s="40" t="s">
        <v>11</v>
      </c>
      <c r="C74" s="41">
        <f>SUM(C68,C57,C47,C37,C25,C13,C6)</f>
        <v>0</v>
      </c>
      <c r="D74" s="42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</row>
    <row r="75" spans="1:37" ht="15.75" x14ac:dyDescent="0.25">
      <c r="A75" s="43"/>
      <c r="B75" s="44" t="s">
        <v>12</v>
      </c>
      <c r="C75" s="45">
        <f>SUM(((9/I75)*C74)+1)</f>
        <v>1</v>
      </c>
      <c r="D75" s="46"/>
      <c r="I75" s="19">
        <v>32</v>
      </c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</row>
    <row r="76" spans="1:37" x14ac:dyDescent="0.2">
      <c r="A76" s="16"/>
      <c r="B76" s="17"/>
      <c r="C76" s="16"/>
      <c r="D76" s="18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</row>
    <row r="77" spans="1:37" x14ac:dyDescent="0.2">
      <c r="A77" s="16"/>
      <c r="B77" s="17"/>
      <c r="C77" s="16"/>
      <c r="D77" s="18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</row>
    <row r="78" spans="1:37" x14ac:dyDescent="0.2">
      <c r="A78" s="16"/>
      <c r="B78" s="17"/>
      <c r="C78" s="16"/>
      <c r="D78" s="18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</row>
    <row r="79" spans="1:37" x14ac:dyDescent="0.2">
      <c r="A79" s="16"/>
      <c r="B79" s="17"/>
      <c r="C79" s="16"/>
      <c r="D79" s="18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</row>
    <row r="80" spans="1:37" x14ac:dyDescent="0.2">
      <c r="A80" s="16"/>
      <c r="B80" s="17"/>
      <c r="C80" s="16"/>
      <c r="D80" s="18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</row>
    <row r="81" spans="1:37" x14ac:dyDescent="0.2">
      <c r="A81" s="16"/>
      <c r="B81" s="17"/>
      <c r="C81" s="16"/>
      <c r="D81" s="18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</row>
    <row r="82" spans="1:37" x14ac:dyDescent="0.2">
      <c r="A82" s="16"/>
      <c r="B82" s="17"/>
      <c r="C82" s="16"/>
      <c r="D82" s="18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</row>
    <row r="83" spans="1:37" x14ac:dyDescent="0.2">
      <c r="AE83" s="17"/>
      <c r="AF83" s="17"/>
      <c r="AG83" s="17"/>
      <c r="AH83" s="17"/>
      <c r="AI83" s="17"/>
      <c r="AJ83" s="17"/>
      <c r="AK83" s="17"/>
    </row>
  </sheetData>
  <sheetProtection algorithmName="SHA-512" hashValue="HNncKGMQrH377w50rkKlJNUO6xqDC1Nwa3uQ64WEgKo40EM8BfO26jar6ZvIS+dqM+2Tq0txw7pEfXQVzABrMw==" saltValue="SQgiCGiFwpa+Q4HZdfTEUQ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C40:C44 C6:C38 B6:B73 A6:A38 C50:C54 C46:C48 A40:A73" name="Bereik1"/>
  </protectedRanges>
  <mergeCells count="19">
    <mergeCell ref="A57:A66"/>
    <mergeCell ref="C57:C66"/>
    <mergeCell ref="A68:A72"/>
    <mergeCell ref="C68:C72"/>
    <mergeCell ref="C74:D74"/>
    <mergeCell ref="C75:D75"/>
    <mergeCell ref="A25:A35"/>
    <mergeCell ref="C25:C35"/>
    <mergeCell ref="A37:A45"/>
    <mergeCell ref="C37:C45"/>
    <mergeCell ref="A47:A55"/>
    <mergeCell ref="C47:C55"/>
    <mergeCell ref="A2:D2"/>
    <mergeCell ref="A4:B4"/>
    <mergeCell ref="A6:A11"/>
    <mergeCell ref="C6:C11"/>
    <mergeCell ref="I6:I11"/>
    <mergeCell ref="A13:A23"/>
    <mergeCell ref="C13:C23"/>
  </mergeCells>
  <dataValidations count="8">
    <dataValidation type="list" allowBlank="1" showInputMessage="1" showErrorMessage="1" sqref="D6:D11">
      <formula1>$G$6:$G$7</formula1>
    </dataValidation>
    <dataValidation type="list" allowBlank="1" showInputMessage="1" showErrorMessage="1" sqref="D13:D23 D25:D26 D29:D30 D32:D34 D37:D44 D47:D66 D68:D69 D71:D72">
      <formula1>$E$13:$F$13</formula1>
    </dataValidation>
    <dataValidation type="list" allowBlank="1" showInputMessage="1" showErrorMessage="1" sqref="D27">
      <formula1>$E$27:$H$27</formula1>
    </dataValidation>
    <dataValidation type="list" allowBlank="1" showInputMessage="1" showErrorMessage="1" sqref="D28">
      <formula1>$E$28:$H$28</formula1>
    </dataValidation>
    <dataValidation type="list" allowBlank="1" showInputMessage="1" showErrorMessage="1" sqref="D31">
      <formula1>$E$31:$L$31</formula1>
    </dataValidation>
    <dataValidation type="list" allowBlank="1" showInputMessage="1" showErrorMessage="1" sqref="D35">
      <formula1>$E$35:$J$35</formula1>
    </dataValidation>
    <dataValidation type="list" allowBlank="1" showInputMessage="1" showErrorMessage="1" sqref="D45">
      <formula1>$E$45:$G$45</formula1>
    </dataValidation>
    <dataValidation type="list" allowBlank="1" showInputMessage="1" showErrorMessage="1" sqref="D70">
      <formula1>$E$70:$I$70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3"/>
  <sheetViews>
    <sheetView workbookViewId="0">
      <selection sqref="A1:XFD1048576"/>
    </sheetView>
  </sheetViews>
  <sheetFormatPr defaultRowHeight="15" x14ac:dyDescent="0.2"/>
  <cols>
    <col min="1" max="1" width="9.140625" style="47"/>
    <col min="2" max="2" width="99.5703125" style="19" bestFit="1" customWidth="1"/>
    <col min="3" max="3" width="5.42578125" style="47" customWidth="1"/>
    <col min="4" max="4" width="15.5703125" style="48" bestFit="1" customWidth="1"/>
    <col min="5" max="5" width="9.140625" style="19" hidden="1" customWidth="1"/>
    <col min="6" max="6" width="10.5703125" style="19" hidden="1" customWidth="1"/>
    <col min="7" max="12" width="9.140625" style="19" hidden="1" customWidth="1"/>
    <col min="13" max="13" width="0" style="19" hidden="1" customWidth="1"/>
    <col min="14" max="16384" width="9.140625" style="19"/>
  </cols>
  <sheetData>
    <row r="1" spans="1:37" x14ac:dyDescent="0.2">
      <c r="A1" s="16"/>
      <c r="B1" s="17"/>
      <c r="C1" s="16"/>
      <c r="D1" s="18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</row>
    <row r="2" spans="1:37" ht="15.75" x14ac:dyDescent="0.2">
      <c r="A2" s="20" t="s">
        <v>74</v>
      </c>
      <c r="B2" s="20"/>
      <c r="C2" s="20"/>
      <c r="D2" s="20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</row>
    <row r="3" spans="1:37" ht="15.75" x14ac:dyDescent="0.2">
      <c r="A3" s="21"/>
      <c r="B3" s="21"/>
      <c r="C3" s="21"/>
      <c r="D3" s="21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</row>
    <row r="4" spans="1:37" ht="30" customHeight="1" x14ac:dyDescent="0.2">
      <c r="A4" s="11" t="s">
        <v>13</v>
      </c>
      <c r="B4" s="12"/>
      <c r="C4" s="16"/>
      <c r="D4" s="4" t="s">
        <v>14</v>
      </c>
      <c r="E4" s="22"/>
      <c r="F4" s="22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5" spans="1:37" x14ac:dyDescent="0.2">
      <c r="A5" s="16"/>
      <c r="B5" s="23"/>
      <c r="C5" s="16"/>
      <c r="D5" s="18"/>
      <c r="E5" s="17">
        <f>COUNTIF(D6:D11, "Voldoende")</f>
        <v>0</v>
      </c>
      <c r="F5" s="17">
        <f>COUNTIF(D6:D11, "Onvoldoende")</f>
        <v>6</v>
      </c>
      <c r="G5" s="17"/>
      <c r="H5" s="17"/>
      <c r="I5" s="17" t="s">
        <v>10</v>
      </c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</row>
    <row r="6" spans="1:37" x14ac:dyDescent="0.2">
      <c r="A6" s="24" t="s">
        <v>0</v>
      </c>
      <c r="B6" s="25" t="s">
        <v>1</v>
      </c>
      <c r="C6" s="13">
        <f>IF(E5&gt;5, 2, IF(AND(E5&gt;2,E5&lt;6), 1, 0))</f>
        <v>0</v>
      </c>
      <c r="D6" s="1" t="s">
        <v>6</v>
      </c>
      <c r="G6" s="19" t="s">
        <v>7</v>
      </c>
      <c r="I6" s="26">
        <v>2</v>
      </c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</row>
    <row r="7" spans="1:37" x14ac:dyDescent="0.2">
      <c r="A7" s="27"/>
      <c r="B7" s="28" t="s">
        <v>2</v>
      </c>
      <c r="C7" s="14"/>
      <c r="D7" s="2" t="s">
        <v>6</v>
      </c>
      <c r="G7" s="19" t="s">
        <v>6</v>
      </c>
      <c r="I7" s="26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</row>
    <row r="8" spans="1:37" x14ac:dyDescent="0.2">
      <c r="A8" s="27"/>
      <c r="B8" s="28" t="s">
        <v>19</v>
      </c>
      <c r="C8" s="14"/>
      <c r="D8" s="2" t="s">
        <v>6</v>
      </c>
      <c r="G8" s="19">
        <v>0</v>
      </c>
      <c r="I8" s="26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</row>
    <row r="9" spans="1:37" x14ac:dyDescent="0.2">
      <c r="A9" s="27"/>
      <c r="B9" s="28" t="s">
        <v>3</v>
      </c>
      <c r="C9" s="14"/>
      <c r="D9" s="2" t="s">
        <v>6</v>
      </c>
      <c r="G9" s="19">
        <v>1</v>
      </c>
      <c r="I9" s="26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</row>
    <row r="10" spans="1:37" x14ac:dyDescent="0.2">
      <c r="A10" s="27"/>
      <c r="B10" s="28" t="s">
        <v>5</v>
      </c>
      <c r="C10" s="14"/>
      <c r="D10" s="2" t="s">
        <v>6</v>
      </c>
      <c r="G10" s="19">
        <v>2</v>
      </c>
      <c r="I10" s="26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</row>
    <row r="11" spans="1:37" x14ac:dyDescent="0.2">
      <c r="A11" s="29"/>
      <c r="B11" s="30" t="s">
        <v>4</v>
      </c>
      <c r="C11" s="15"/>
      <c r="D11" s="3" t="s">
        <v>6</v>
      </c>
      <c r="G11" s="19">
        <v>3</v>
      </c>
      <c r="I11" s="26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</row>
    <row r="12" spans="1:37" x14ac:dyDescent="0.2">
      <c r="A12" s="31"/>
      <c r="B12" s="32"/>
      <c r="C12" s="9"/>
      <c r="D12" s="33"/>
      <c r="I12" s="34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</row>
    <row r="13" spans="1:37" x14ac:dyDescent="0.2">
      <c r="A13" s="24" t="s">
        <v>20</v>
      </c>
      <c r="B13" s="25" t="s">
        <v>21</v>
      </c>
      <c r="C13" s="13">
        <f>IF(E14=11, 5, IF(AND(E14&lt;11,E14&gt;8), 4, IF(AND(E14&lt;9, E14&gt;6), 3, IF(AND(E14&lt;7,E14&gt;4), 2, IF(AND(E14&lt;5, E14&gt;2), 1, 0)))))</f>
        <v>0</v>
      </c>
      <c r="D13" s="1" t="s">
        <v>8</v>
      </c>
      <c r="E13" s="19" t="s">
        <v>8</v>
      </c>
      <c r="F13" s="19" t="s">
        <v>9</v>
      </c>
      <c r="I13" s="34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</row>
    <row r="14" spans="1:37" x14ac:dyDescent="0.2">
      <c r="A14" s="27"/>
      <c r="B14" s="28" t="s">
        <v>22</v>
      </c>
      <c r="C14" s="14"/>
      <c r="D14" s="2" t="s">
        <v>8</v>
      </c>
      <c r="E14" s="17">
        <f>COUNTIF(D13:D23, "Ja")</f>
        <v>0</v>
      </c>
      <c r="I14" s="34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</row>
    <row r="15" spans="1:37" x14ac:dyDescent="0.2">
      <c r="A15" s="27"/>
      <c r="B15" s="28" t="s">
        <v>23</v>
      </c>
      <c r="C15" s="14"/>
      <c r="D15" s="2" t="s">
        <v>8</v>
      </c>
      <c r="I15" s="34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</row>
    <row r="16" spans="1:37" x14ac:dyDescent="0.2">
      <c r="A16" s="27"/>
      <c r="B16" s="28" t="s">
        <v>24</v>
      </c>
      <c r="C16" s="14"/>
      <c r="D16" s="2" t="s">
        <v>8</v>
      </c>
      <c r="I16" s="34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</row>
    <row r="17" spans="1:37" x14ac:dyDescent="0.2">
      <c r="A17" s="27"/>
      <c r="B17" s="28" t="s">
        <v>25</v>
      </c>
      <c r="C17" s="14"/>
      <c r="D17" s="2" t="s">
        <v>8</v>
      </c>
      <c r="I17" s="34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</row>
    <row r="18" spans="1:37" x14ac:dyDescent="0.2">
      <c r="A18" s="27"/>
      <c r="B18" s="28" t="s">
        <v>27</v>
      </c>
      <c r="C18" s="14"/>
      <c r="D18" s="2" t="s">
        <v>8</v>
      </c>
      <c r="I18" s="34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</row>
    <row r="19" spans="1:37" x14ac:dyDescent="0.2">
      <c r="A19" s="27"/>
      <c r="B19" s="28" t="s">
        <v>26</v>
      </c>
      <c r="C19" s="14"/>
      <c r="D19" s="2" t="s">
        <v>8</v>
      </c>
      <c r="I19" s="34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</row>
    <row r="20" spans="1:37" x14ac:dyDescent="0.2">
      <c r="A20" s="27"/>
      <c r="B20" s="28" t="s">
        <v>28</v>
      </c>
      <c r="C20" s="14"/>
      <c r="D20" s="2" t="s">
        <v>8</v>
      </c>
      <c r="I20" s="34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</row>
    <row r="21" spans="1:37" x14ac:dyDescent="0.2">
      <c r="A21" s="27"/>
      <c r="B21" s="28" t="s">
        <v>29</v>
      </c>
      <c r="C21" s="14"/>
      <c r="D21" s="2" t="s">
        <v>8</v>
      </c>
      <c r="I21" s="34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</row>
    <row r="22" spans="1:37" x14ac:dyDescent="0.2">
      <c r="A22" s="27"/>
      <c r="B22" s="28" t="s">
        <v>30</v>
      </c>
      <c r="C22" s="14"/>
      <c r="D22" s="2" t="s">
        <v>8</v>
      </c>
      <c r="I22" s="34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</row>
    <row r="23" spans="1:37" x14ac:dyDescent="0.2">
      <c r="A23" s="29"/>
      <c r="B23" s="30" t="s">
        <v>31</v>
      </c>
      <c r="C23" s="15"/>
      <c r="D23" s="3" t="s">
        <v>8</v>
      </c>
      <c r="I23" s="34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</row>
    <row r="24" spans="1:37" x14ac:dyDescent="0.2">
      <c r="A24" s="31"/>
      <c r="B24" s="32"/>
      <c r="C24" s="9"/>
      <c r="D24" s="33"/>
      <c r="I24" s="34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</row>
    <row r="25" spans="1:37" ht="15.75" x14ac:dyDescent="0.25">
      <c r="A25" s="24" t="s">
        <v>32</v>
      </c>
      <c r="B25" s="25" t="s">
        <v>21</v>
      </c>
      <c r="C25" s="13">
        <f>IF(M35=21,5,IF(AND(M35&lt;21,M35&gt;16),4,IF(AND(M35&lt;17,M35&gt;12),3,IF(AND(M35&lt;13,M35&gt;8),2,IF(AND(M35&lt;9,M35&gt;4),1,0)))))</f>
        <v>0</v>
      </c>
      <c r="D25" s="1" t="s">
        <v>8</v>
      </c>
      <c r="E25" s="35">
        <f>IF(D25="Nee", 0, 1)</f>
        <v>0</v>
      </c>
      <c r="I25" s="34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</row>
    <row r="26" spans="1:37" ht="15.75" x14ac:dyDescent="0.25">
      <c r="A26" s="27"/>
      <c r="B26" s="28" t="s">
        <v>22</v>
      </c>
      <c r="C26" s="14"/>
      <c r="D26" s="2" t="s">
        <v>8</v>
      </c>
      <c r="E26" s="35">
        <f>IF(D26="Nee", 0, 1)</f>
        <v>0</v>
      </c>
      <c r="I26" s="34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</row>
    <row r="27" spans="1:37" x14ac:dyDescent="0.2">
      <c r="A27" s="27"/>
      <c r="B27" s="28" t="s">
        <v>33</v>
      </c>
      <c r="C27" s="14"/>
      <c r="D27" s="2">
        <v>0</v>
      </c>
      <c r="E27" s="19">
        <v>0</v>
      </c>
      <c r="F27" s="19">
        <v>1</v>
      </c>
      <c r="G27" s="19">
        <v>2</v>
      </c>
      <c r="H27" s="19">
        <v>3</v>
      </c>
      <c r="I27" s="36">
        <f>SUM(D27:D28)</f>
        <v>0</v>
      </c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</row>
    <row r="28" spans="1:37" ht="15.75" x14ac:dyDescent="0.25">
      <c r="A28" s="27"/>
      <c r="B28" s="28" t="s">
        <v>34</v>
      </c>
      <c r="C28" s="14"/>
      <c r="D28" s="2">
        <v>0</v>
      </c>
      <c r="E28" s="19">
        <v>0</v>
      </c>
      <c r="F28" s="19">
        <v>1</v>
      </c>
      <c r="G28" s="19">
        <v>2</v>
      </c>
      <c r="H28" s="19">
        <v>3</v>
      </c>
      <c r="J28" s="37">
        <f>IF(I27=6, 3, IF(AND(I27&lt;6,I27&gt;3, 2), 2, IF(AND(I27&gt;1,I27&lt;4), 1, 0)))</f>
        <v>0</v>
      </c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</row>
    <row r="29" spans="1:37" ht="15.75" x14ac:dyDescent="0.25">
      <c r="A29" s="27"/>
      <c r="B29" s="28" t="s">
        <v>35</v>
      </c>
      <c r="C29" s="14"/>
      <c r="D29" s="2" t="s">
        <v>8</v>
      </c>
      <c r="E29" s="35">
        <f>IF(D29="Nee", 0, 1)</f>
        <v>0</v>
      </c>
      <c r="I29" s="34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</row>
    <row r="30" spans="1:37" ht="15.75" x14ac:dyDescent="0.25">
      <c r="A30" s="27"/>
      <c r="B30" s="28" t="s">
        <v>36</v>
      </c>
      <c r="C30" s="14"/>
      <c r="D30" s="2" t="s">
        <v>8</v>
      </c>
      <c r="E30" s="35">
        <f>IF(D30="Nee", 0, 1)</f>
        <v>0</v>
      </c>
      <c r="I30" s="34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</row>
    <row r="31" spans="1:37" ht="15.75" x14ac:dyDescent="0.25">
      <c r="A31" s="27"/>
      <c r="B31" s="28" t="s">
        <v>37</v>
      </c>
      <c r="C31" s="14"/>
      <c r="D31" s="2">
        <v>0</v>
      </c>
      <c r="E31" s="19">
        <v>0</v>
      </c>
      <c r="F31" s="19">
        <v>1</v>
      </c>
      <c r="G31" s="19">
        <v>2</v>
      </c>
      <c r="H31" s="19">
        <v>3</v>
      </c>
      <c r="I31" s="34">
        <v>4</v>
      </c>
      <c r="J31" s="19">
        <v>5</v>
      </c>
      <c r="K31" s="19">
        <v>6</v>
      </c>
      <c r="L31" s="19">
        <v>7</v>
      </c>
      <c r="M31" s="35">
        <f>IF(D31=7, 3, IF(AND(D31&lt;7,D31&gt;4),2,IF(AND(D31&lt;5,D31&gt;2),1,0)))</f>
        <v>0</v>
      </c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</row>
    <row r="32" spans="1:37" ht="15.75" x14ac:dyDescent="0.25">
      <c r="A32" s="27"/>
      <c r="B32" s="28" t="s">
        <v>38</v>
      </c>
      <c r="C32" s="14"/>
      <c r="D32" s="2" t="s">
        <v>8</v>
      </c>
      <c r="E32" s="35">
        <f>IF(D32="Nee", 0, 1)</f>
        <v>0</v>
      </c>
      <c r="I32" s="34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</row>
    <row r="33" spans="1:37" ht="15.75" x14ac:dyDescent="0.25">
      <c r="A33" s="27"/>
      <c r="B33" s="28" t="s">
        <v>39</v>
      </c>
      <c r="C33" s="14"/>
      <c r="D33" s="2" t="s">
        <v>8</v>
      </c>
      <c r="E33" s="35">
        <f>IF(D33="Nee", 0, 1)</f>
        <v>0</v>
      </c>
      <c r="I33" s="34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</row>
    <row r="34" spans="1:37" ht="15.75" x14ac:dyDescent="0.25">
      <c r="A34" s="27"/>
      <c r="B34" s="28" t="s">
        <v>40</v>
      </c>
      <c r="C34" s="14"/>
      <c r="D34" s="2" t="s">
        <v>8</v>
      </c>
      <c r="E34" s="35">
        <f>IF(D34="Nee", 0, 1)</f>
        <v>0</v>
      </c>
      <c r="I34" s="34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</row>
    <row r="35" spans="1:37" ht="15.75" x14ac:dyDescent="0.25">
      <c r="A35" s="29"/>
      <c r="B35" s="30" t="s">
        <v>41</v>
      </c>
      <c r="C35" s="15"/>
      <c r="D35" s="3">
        <v>0</v>
      </c>
      <c r="E35" s="19">
        <v>0</v>
      </c>
      <c r="F35" s="19">
        <v>1</v>
      </c>
      <c r="G35" s="19">
        <v>2</v>
      </c>
      <c r="H35" s="19">
        <v>3</v>
      </c>
      <c r="I35" s="34">
        <v>4</v>
      </c>
      <c r="J35" s="19">
        <v>5</v>
      </c>
      <c r="K35" s="35">
        <f>IF(D35=5,2,IF(AND(D35&lt;5,D35&gt;2),1,0))</f>
        <v>0</v>
      </c>
      <c r="M35" s="17">
        <f>SUM(E25+E26+I27+J28+E29+E30+M31+E32+E33+E34+K35)</f>
        <v>0</v>
      </c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</row>
    <row r="36" spans="1:37" x14ac:dyDescent="0.2">
      <c r="A36" s="31"/>
      <c r="B36" s="32"/>
      <c r="C36" s="9"/>
      <c r="D36" s="33"/>
      <c r="I36" s="34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</row>
    <row r="37" spans="1:37" ht="15.75" x14ac:dyDescent="0.25">
      <c r="A37" s="24" t="s">
        <v>42</v>
      </c>
      <c r="B37" s="25" t="s">
        <v>21</v>
      </c>
      <c r="C37" s="13">
        <f>IF(I45=10,5,IF(AND(I45&lt;10,I45&gt;7),4,IF(AND(I45&lt;8,I45&gt;5),3,IF(AND(I45&lt;6,I45&gt;3),2,IF(AND(I45&lt;4,I45&gt;1),1,0)))))</f>
        <v>0</v>
      </c>
      <c r="D37" s="1" t="s">
        <v>8</v>
      </c>
      <c r="E37" s="35">
        <f t="shared" ref="E37:E44" si="0">IF(D37="Nee", 0, 1)</f>
        <v>0</v>
      </c>
      <c r="I37" s="34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</row>
    <row r="38" spans="1:37" ht="15.75" x14ac:dyDescent="0.25">
      <c r="A38" s="27"/>
      <c r="B38" s="28" t="s">
        <v>22</v>
      </c>
      <c r="C38" s="14"/>
      <c r="D38" s="2" t="s">
        <v>8</v>
      </c>
      <c r="E38" s="35">
        <f t="shared" si="0"/>
        <v>0</v>
      </c>
      <c r="I38" s="34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</row>
    <row r="39" spans="1:37" ht="15.75" customHeight="1" x14ac:dyDescent="0.25">
      <c r="A39" s="27"/>
      <c r="B39" s="28" t="s">
        <v>43</v>
      </c>
      <c r="C39" s="14"/>
      <c r="D39" s="2" t="s">
        <v>8</v>
      </c>
      <c r="E39" s="35">
        <f t="shared" si="0"/>
        <v>0</v>
      </c>
      <c r="I39" s="34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</row>
    <row r="40" spans="1:37" ht="15.75" x14ac:dyDescent="0.25">
      <c r="A40" s="27"/>
      <c r="B40" s="28" t="s">
        <v>44</v>
      </c>
      <c r="C40" s="14"/>
      <c r="D40" s="2" t="s">
        <v>8</v>
      </c>
      <c r="E40" s="35">
        <f t="shared" si="0"/>
        <v>0</v>
      </c>
      <c r="I40" s="34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</row>
    <row r="41" spans="1:37" ht="15.75" x14ac:dyDescent="0.25">
      <c r="A41" s="27"/>
      <c r="B41" s="28" t="s">
        <v>45</v>
      </c>
      <c r="C41" s="14"/>
      <c r="D41" s="2" t="s">
        <v>8</v>
      </c>
      <c r="E41" s="35">
        <f t="shared" si="0"/>
        <v>0</v>
      </c>
      <c r="I41" s="34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</row>
    <row r="42" spans="1:37" ht="15.75" x14ac:dyDescent="0.25">
      <c r="A42" s="27"/>
      <c r="B42" s="28" t="s">
        <v>46</v>
      </c>
      <c r="C42" s="14"/>
      <c r="D42" s="2" t="s">
        <v>8</v>
      </c>
      <c r="E42" s="35">
        <f t="shared" si="0"/>
        <v>0</v>
      </c>
      <c r="I42" s="34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</row>
    <row r="43" spans="1:37" ht="15.75" x14ac:dyDescent="0.25">
      <c r="A43" s="27"/>
      <c r="B43" s="28" t="s">
        <v>47</v>
      </c>
      <c r="C43" s="14"/>
      <c r="D43" s="2" t="s">
        <v>8</v>
      </c>
      <c r="E43" s="35">
        <f t="shared" si="0"/>
        <v>0</v>
      </c>
      <c r="I43" s="34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</row>
    <row r="44" spans="1:37" ht="15.75" x14ac:dyDescent="0.25">
      <c r="A44" s="27"/>
      <c r="B44" s="28" t="s">
        <v>48</v>
      </c>
      <c r="C44" s="14"/>
      <c r="D44" s="2" t="s">
        <v>8</v>
      </c>
      <c r="E44" s="35">
        <f t="shared" si="0"/>
        <v>0</v>
      </c>
      <c r="I44" s="34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</row>
    <row r="45" spans="1:37" x14ac:dyDescent="0.2">
      <c r="A45" s="29"/>
      <c r="B45" s="30" t="s">
        <v>49</v>
      </c>
      <c r="C45" s="15"/>
      <c r="D45" s="3" t="s">
        <v>6</v>
      </c>
      <c r="E45" s="19" t="s">
        <v>6</v>
      </c>
      <c r="F45" s="19" t="s">
        <v>50</v>
      </c>
      <c r="G45" s="19" t="s">
        <v>7</v>
      </c>
      <c r="H45" s="34">
        <f>IF(D45="Onvoldoende", 0, IF(D45="Matig",1,2))</f>
        <v>0</v>
      </c>
      <c r="I45" s="19">
        <f>SUM(E37:E43,E44,H45)</f>
        <v>0</v>
      </c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</row>
    <row r="46" spans="1:37" x14ac:dyDescent="0.2">
      <c r="A46" s="31"/>
      <c r="B46" s="32"/>
      <c r="C46" s="9"/>
      <c r="D46" s="33"/>
      <c r="I46" s="34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</row>
    <row r="47" spans="1:37" ht="15.75" x14ac:dyDescent="0.25">
      <c r="A47" s="24" t="s">
        <v>51</v>
      </c>
      <c r="B47" s="25" t="s">
        <v>21</v>
      </c>
      <c r="C47" s="13">
        <f>IF(I55=9,5,IF(AND(I55&lt;9,I55&gt;6),4,IF(AND(I55&lt;7,I55&gt;4),3,IF(AND(I55&lt;5,I55&gt;2),2,IF(AND(I55&lt;3,I55&gt;0),1,0)))))</f>
        <v>0</v>
      </c>
      <c r="D47" s="1" t="s">
        <v>8</v>
      </c>
      <c r="E47" s="35">
        <f t="shared" ref="E47:E55" si="1">IF(D47="Nee", 0, 1)</f>
        <v>0</v>
      </c>
      <c r="I47" s="34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</row>
    <row r="48" spans="1:37" ht="15.75" x14ac:dyDescent="0.25">
      <c r="A48" s="27"/>
      <c r="B48" s="28" t="s">
        <v>22</v>
      </c>
      <c r="C48" s="14"/>
      <c r="D48" s="2" t="s">
        <v>8</v>
      </c>
      <c r="E48" s="35">
        <f t="shared" si="1"/>
        <v>0</v>
      </c>
      <c r="I48" s="34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</row>
    <row r="49" spans="1:37" ht="15.75" x14ac:dyDescent="0.25">
      <c r="A49" s="27"/>
      <c r="B49" s="28" t="s">
        <v>52</v>
      </c>
      <c r="C49" s="14"/>
      <c r="D49" s="2" t="s">
        <v>8</v>
      </c>
      <c r="E49" s="35">
        <f t="shared" si="1"/>
        <v>0</v>
      </c>
      <c r="I49" s="34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</row>
    <row r="50" spans="1:37" ht="15.75" x14ac:dyDescent="0.25">
      <c r="A50" s="27"/>
      <c r="B50" s="28" t="s">
        <v>53</v>
      </c>
      <c r="C50" s="14"/>
      <c r="D50" s="2" t="s">
        <v>8</v>
      </c>
      <c r="E50" s="35">
        <f t="shared" si="1"/>
        <v>0</v>
      </c>
      <c r="I50" s="34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</row>
    <row r="51" spans="1:37" ht="15.75" x14ac:dyDescent="0.25">
      <c r="A51" s="27"/>
      <c r="B51" s="28" t="s">
        <v>54</v>
      </c>
      <c r="C51" s="14"/>
      <c r="D51" s="2" t="s">
        <v>8</v>
      </c>
      <c r="E51" s="35">
        <f t="shared" si="1"/>
        <v>0</v>
      </c>
      <c r="I51" s="34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</row>
    <row r="52" spans="1:37" ht="15.75" x14ac:dyDescent="0.25">
      <c r="A52" s="27"/>
      <c r="B52" s="28" t="s">
        <v>55</v>
      </c>
      <c r="C52" s="14"/>
      <c r="D52" s="2" t="s">
        <v>8</v>
      </c>
      <c r="E52" s="35">
        <f t="shared" si="1"/>
        <v>0</v>
      </c>
      <c r="I52" s="34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</row>
    <row r="53" spans="1:37" ht="15.75" x14ac:dyDescent="0.25">
      <c r="A53" s="27"/>
      <c r="B53" s="28" t="s">
        <v>56</v>
      </c>
      <c r="C53" s="14"/>
      <c r="D53" s="2" t="s">
        <v>8</v>
      </c>
      <c r="E53" s="35">
        <f t="shared" si="1"/>
        <v>0</v>
      </c>
      <c r="I53" s="34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</row>
    <row r="54" spans="1:37" ht="15.75" x14ac:dyDescent="0.25">
      <c r="A54" s="27"/>
      <c r="B54" s="28" t="s">
        <v>57</v>
      </c>
      <c r="C54" s="14"/>
      <c r="D54" s="2" t="s">
        <v>8</v>
      </c>
      <c r="E54" s="35">
        <f t="shared" si="1"/>
        <v>0</v>
      </c>
      <c r="I54" s="34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</row>
    <row r="55" spans="1:37" ht="15.75" x14ac:dyDescent="0.25">
      <c r="A55" s="29"/>
      <c r="B55" s="30" t="s">
        <v>58</v>
      </c>
      <c r="C55" s="15"/>
      <c r="D55" s="3" t="s">
        <v>8</v>
      </c>
      <c r="E55" s="35">
        <f t="shared" si="1"/>
        <v>0</v>
      </c>
      <c r="I55" s="34">
        <f>SUM(E47:E55)</f>
        <v>0</v>
      </c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</row>
    <row r="56" spans="1:37" ht="15.75" x14ac:dyDescent="0.25">
      <c r="A56" s="31"/>
      <c r="B56" s="32"/>
      <c r="C56" s="9"/>
      <c r="D56" s="33"/>
      <c r="E56" s="38"/>
      <c r="I56" s="34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</row>
    <row r="57" spans="1:37" ht="15.75" x14ac:dyDescent="0.25">
      <c r="A57" s="24" t="s">
        <v>59</v>
      </c>
      <c r="B57" s="25" t="s">
        <v>21</v>
      </c>
      <c r="C57" s="13">
        <f>IF(I66=10,5,IF(AND(I66&lt;10,I66&gt;7),4,IF(AND(I66&lt;8,I66&gt;5),3,IF(AND(I66&lt;6,I66&gt;3),2,IF(AND(I66&lt;4,I66&gt;1),1,0)))))</f>
        <v>0</v>
      </c>
      <c r="D57" s="1" t="s">
        <v>8</v>
      </c>
      <c r="E57" s="35">
        <f t="shared" ref="E57:E66" si="2">IF(D57="Nee", 0, 1)</f>
        <v>0</v>
      </c>
      <c r="I57" s="34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</row>
    <row r="58" spans="1:37" ht="15.75" x14ac:dyDescent="0.25">
      <c r="A58" s="27"/>
      <c r="B58" s="28" t="s">
        <v>22</v>
      </c>
      <c r="C58" s="14"/>
      <c r="D58" s="2" t="s">
        <v>8</v>
      </c>
      <c r="E58" s="35">
        <f t="shared" si="2"/>
        <v>0</v>
      </c>
      <c r="I58" s="34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</row>
    <row r="59" spans="1:37" ht="15.75" x14ac:dyDescent="0.25">
      <c r="A59" s="27"/>
      <c r="B59" s="28" t="s">
        <v>60</v>
      </c>
      <c r="C59" s="14"/>
      <c r="D59" s="2" t="s">
        <v>8</v>
      </c>
      <c r="E59" s="35">
        <f t="shared" si="2"/>
        <v>0</v>
      </c>
      <c r="I59" s="34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</row>
    <row r="60" spans="1:37" ht="15.75" x14ac:dyDescent="0.25">
      <c r="A60" s="27"/>
      <c r="B60" s="28" t="s">
        <v>61</v>
      </c>
      <c r="C60" s="14"/>
      <c r="D60" s="2" t="s">
        <v>8</v>
      </c>
      <c r="E60" s="35">
        <f t="shared" si="2"/>
        <v>0</v>
      </c>
      <c r="I60" s="34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</row>
    <row r="61" spans="1:37" ht="15.75" x14ac:dyDescent="0.25">
      <c r="A61" s="27"/>
      <c r="B61" s="28" t="s">
        <v>62</v>
      </c>
      <c r="C61" s="14"/>
      <c r="D61" s="2" t="s">
        <v>8</v>
      </c>
      <c r="E61" s="35">
        <f t="shared" si="2"/>
        <v>0</v>
      </c>
      <c r="I61" s="34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</row>
    <row r="62" spans="1:37" ht="15.75" x14ac:dyDescent="0.25">
      <c r="A62" s="27"/>
      <c r="B62" s="28" t="s">
        <v>63</v>
      </c>
      <c r="C62" s="14"/>
      <c r="D62" s="2" t="s">
        <v>8</v>
      </c>
      <c r="E62" s="35">
        <f t="shared" si="2"/>
        <v>0</v>
      </c>
      <c r="I62" s="34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</row>
    <row r="63" spans="1:37" ht="15.75" x14ac:dyDescent="0.25">
      <c r="A63" s="27"/>
      <c r="B63" s="28" t="s">
        <v>64</v>
      </c>
      <c r="C63" s="14"/>
      <c r="D63" s="2" t="s">
        <v>8</v>
      </c>
      <c r="E63" s="35">
        <f t="shared" si="2"/>
        <v>0</v>
      </c>
      <c r="I63" s="34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</row>
    <row r="64" spans="1:37" ht="15.75" x14ac:dyDescent="0.25">
      <c r="A64" s="27"/>
      <c r="B64" s="28" t="s">
        <v>65</v>
      </c>
      <c r="C64" s="14"/>
      <c r="D64" s="2" t="s">
        <v>8</v>
      </c>
      <c r="E64" s="35">
        <f t="shared" si="2"/>
        <v>0</v>
      </c>
      <c r="I64" s="34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</row>
    <row r="65" spans="1:37" ht="15.75" x14ac:dyDescent="0.25">
      <c r="A65" s="27"/>
      <c r="B65" s="28" t="s">
        <v>66</v>
      </c>
      <c r="C65" s="14"/>
      <c r="D65" s="2" t="s">
        <v>8</v>
      </c>
      <c r="E65" s="35">
        <f t="shared" si="2"/>
        <v>0</v>
      </c>
      <c r="I65" s="34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</row>
    <row r="66" spans="1:37" ht="15.75" x14ac:dyDescent="0.25">
      <c r="A66" s="29"/>
      <c r="B66" s="30" t="s">
        <v>67</v>
      </c>
      <c r="C66" s="15"/>
      <c r="D66" s="3" t="s">
        <v>8</v>
      </c>
      <c r="E66" s="35">
        <f t="shared" si="2"/>
        <v>0</v>
      </c>
      <c r="I66" s="34">
        <f>SUM(E57:E66)</f>
        <v>0</v>
      </c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</row>
    <row r="67" spans="1:37" ht="15.75" x14ac:dyDescent="0.25">
      <c r="A67" s="31"/>
      <c r="B67" s="32"/>
      <c r="C67" s="9"/>
      <c r="D67" s="33"/>
      <c r="E67" s="38"/>
      <c r="I67" s="34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</row>
    <row r="68" spans="1:37" ht="15.75" x14ac:dyDescent="0.25">
      <c r="A68" s="24" t="s">
        <v>73</v>
      </c>
      <c r="B68" s="25" t="s">
        <v>21</v>
      </c>
      <c r="C68" s="13">
        <f>IF(I72=8,5,IF(I72=7,4,IF(I72=6,3,IF(I72=5,2,IF(I72=4,1,0)))))</f>
        <v>0</v>
      </c>
      <c r="D68" s="1" t="s">
        <v>8</v>
      </c>
      <c r="E68" s="35">
        <f>IF(D68="Nee", 0, 1)</f>
        <v>0</v>
      </c>
      <c r="I68" s="34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</row>
    <row r="69" spans="1:37" ht="15.75" x14ac:dyDescent="0.25">
      <c r="A69" s="27"/>
      <c r="B69" s="28" t="s">
        <v>22</v>
      </c>
      <c r="C69" s="14"/>
      <c r="D69" s="2" t="s">
        <v>8</v>
      </c>
      <c r="E69" s="35">
        <f>IF(D69="Nee", 0, 1)</f>
        <v>0</v>
      </c>
      <c r="I69" s="34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</row>
    <row r="70" spans="1:37" x14ac:dyDescent="0.2">
      <c r="A70" s="27"/>
      <c r="B70" s="28" t="s">
        <v>68</v>
      </c>
      <c r="C70" s="14"/>
      <c r="D70" s="2" t="s">
        <v>69</v>
      </c>
      <c r="E70" s="17" t="s">
        <v>69</v>
      </c>
      <c r="F70" s="19" t="s">
        <v>6</v>
      </c>
      <c r="G70" s="19" t="s">
        <v>50</v>
      </c>
      <c r="H70" s="19" t="s">
        <v>7</v>
      </c>
      <c r="I70" s="34" t="s">
        <v>70</v>
      </c>
      <c r="J70" s="19">
        <f>IF(D70="Niet gemaakt",0,IF(D70="Onvoldoende",1,IF(D70="Matig",2,IF(D70="Voldoende",3,4))))</f>
        <v>0</v>
      </c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</row>
    <row r="71" spans="1:37" ht="15.75" x14ac:dyDescent="0.25">
      <c r="A71" s="27"/>
      <c r="B71" s="28" t="s">
        <v>71</v>
      </c>
      <c r="C71" s="14"/>
      <c r="D71" s="2" t="s">
        <v>8</v>
      </c>
      <c r="E71" s="35">
        <f>IF(D71="Nee", 0, 1)</f>
        <v>0</v>
      </c>
      <c r="I71" s="34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</row>
    <row r="72" spans="1:37" ht="15.75" x14ac:dyDescent="0.25">
      <c r="A72" s="29"/>
      <c r="B72" s="30" t="s">
        <v>72</v>
      </c>
      <c r="C72" s="15"/>
      <c r="D72" s="3" t="s">
        <v>8</v>
      </c>
      <c r="E72" s="35">
        <f>IF(D72="Nee", 0, 1)</f>
        <v>0</v>
      </c>
      <c r="I72" s="34">
        <f>SUM(E68:E69,J70,E71:E72)</f>
        <v>0</v>
      </c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</row>
    <row r="73" spans="1:37" ht="15.75" x14ac:dyDescent="0.25">
      <c r="A73" s="31"/>
      <c r="B73" s="32"/>
      <c r="C73" s="9"/>
      <c r="D73" s="33"/>
      <c r="E73" s="38"/>
      <c r="I73" s="34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</row>
    <row r="74" spans="1:37" x14ac:dyDescent="0.2">
      <c r="A74" s="39"/>
      <c r="B74" s="40" t="s">
        <v>11</v>
      </c>
      <c r="C74" s="41">
        <f>SUM(C68,C57,C47,C37,C25,C13,C6)</f>
        <v>0</v>
      </c>
      <c r="D74" s="42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</row>
    <row r="75" spans="1:37" ht="15.75" x14ac:dyDescent="0.25">
      <c r="A75" s="43"/>
      <c r="B75" s="44" t="s">
        <v>12</v>
      </c>
      <c r="C75" s="45">
        <f>SUM(((9/I75)*C74)+1)</f>
        <v>1</v>
      </c>
      <c r="D75" s="46"/>
      <c r="I75" s="19">
        <v>32</v>
      </c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</row>
    <row r="76" spans="1:37" x14ac:dyDescent="0.2">
      <c r="A76" s="16"/>
      <c r="B76" s="17"/>
      <c r="C76" s="16"/>
      <c r="D76" s="18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</row>
    <row r="77" spans="1:37" x14ac:dyDescent="0.2">
      <c r="A77" s="16"/>
      <c r="B77" s="17"/>
      <c r="C77" s="16"/>
      <c r="D77" s="18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</row>
    <row r="78" spans="1:37" x14ac:dyDescent="0.2">
      <c r="A78" s="16"/>
      <c r="B78" s="17"/>
      <c r="C78" s="16"/>
      <c r="D78" s="18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</row>
    <row r="79" spans="1:37" x14ac:dyDescent="0.2">
      <c r="A79" s="16"/>
      <c r="B79" s="17"/>
      <c r="C79" s="16"/>
      <c r="D79" s="18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</row>
    <row r="80" spans="1:37" x14ac:dyDescent="0.2">
      <c r="A80" s="16"/>
      <c r="B80" s="17"/>
      <c r="C80" s="16"/>
      <c r="D80" s="18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</row>
    <row r="81" spans="1:37" x14ac:dyDescent="0.2">
      <c r="A81" s="16"/>
      <c r="B81" s="17"/>
      <c r="C81" s="16"/>
      <c r="D81" s="18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</row>
    <row r="82" spans="1:37" x14ac:dyDescent="0.2">
      <c r="A82" s="16"/>
      <c r="B82" s="17"/>
      <c r="C82" s="16"/>
      <c r="D82" s="18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</row>
    <row r="83" spans="1:37" x14ac:dyDescent="0.2">
      <c r="AE83" s="17"/>
      <c r="AF83" s="17"/>
      <c r="AG83" s="17"/>
      <c r="AH83" s="17"/>
      <c r="AI83" s="17"/>
      <c r="AJ83" s="17"/>
      <c r="AK83" s="17"/>
    </row>
  </sheetData>
  <sheetProtection algorithmName="SHA-512" hashValue="xZwoo8+OsxIdVXOxTrGuzzEOE0L2TsQkXQoim2gvtjM9Y5if5axVbEhFND9KBfx1Ut4Jf7JApoMKhWn87KX//w==" saltValue="P0lpJGYvcQPsN/USTBMlnw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C40:C44 C6:C38 B6:B73 A6:A38 C50:C54 C46:C48 A40:A73" name="Bereik1"/>
  </protectedRanges>
  <mergeCells count="19">
    <mergeCell ref="A57:A66"/>
    <mergeCell ref="C57:C66"/>
    <mergeCell ref="A68:A72"/>
    <mergeCell ref="C68:C72"/>
    <mergeCell ref="C74:D74"/>
    <mergeCell ref="C75:D75"/>
    <mergeCell ref="A25:A35"/>
    <mergeCell ref="C25:C35"/>
    <mergeCell ref="A37:A45"/>
    <mergeCell ref="C37:C45"/>
    <mergeCell ref="A47:A55"/>
    <mergeCell ref="C47:C55"/>
    <mergeCell ref="A2:D2"/>
    <mergeCell ref="A4:B4"/>
    <mergeCell ref="A6:A11"/>
    <mergeCell ref="C6:C11"/>
    <mergeCell ref="I6:I11"/>
    <mergeCell ref="A13:A23"/>
    <mergeCell ref="C13:C23"/>
  </mergeCells>
  <dataValidations count="8">
    <dataValidation type="list" allowBlank="1" showInputMessage="1" showErrorMessage="1" sqref="D6:D11">
      <formula1>$G$6:$G$7</formula1>
    </dataValidation>
    <dataValidation type="list" allowBlank="1" showInputMessage="1" showErrorMessage="1" sqref="D13:D23 D25:D26 D29:D30 D32:D34 D37:D44 D47:D66 D68:D69 D71:D72">
      <formula1>$E$13:$F$13</formula1>
    </dataValidation>
    <dataValidation type="list" allowBlank="1" showInputMessage="1" showErrorMessage="1" sqref="D27">
      <formula1>$E$27:$H$27</formula1>
    </dataValidation>
    <dataValidation type="list" allowBlank="1" showInputMessage="1" showErrorMessage="1" sqref="D28">
      <formula1>$E$28:$H$28</formula1>
    </dataValidation>
    <dataValidation type="list" allowBlank="1" showInputMessage="1" showErrorMessage="1" sqref="D31">
      <formula1>$E$31:$L$31</formula1>
    </dataValidation>
    <dataValidation type="list" allowBlank="1" showInputMessage="1" showErrorMessage="1" sqref="D35">
      <formula1>$E$35:$J$35</formula1>
    </dataValidation>
    <dataValidation type="list" allowBlank="1" showInputMessage="1" showErrorMessage="1" sqref="D45">
      <formula1>$E$45:$G$45</formula1>
    </dataValidation>
    <dataValidation type="list" allowBlank="1" showInputMessage="1" showErrorMessage="1" sqref="D70">
      <formula1>$E$70:$I$70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3"/>
  <sheetViews>
    <sheetView workbookViewId="0">
      <selection sqref="A1:XFD1048576"/>
    </sheetView>
  </sheetViews>
  <sheetFormatPr defaultRowHeight="15" x14ac:dyDescent="0.2"/>
  <cols>
    <col min="1" max="1" width="9.140625" style="47"/>
    <col min="2" max="2" width="99.5703125" style="19" bestFit="1" customWidth="1"/>
    <col min="3" max="3" width="5.42578125" style="47" customWidth="1"/>
    <col min="4" max="4" width="15.5703125" style="48" bestFit="1" customWidth="1"/>
    <col min="5" max="5" width="9.140625" style="19" hidden="1" customWidth="1"/>
    <col min="6" max="6" width="10.5703125" style="19" hidden="1" customWidth="1"/>
    <col min="7" max="12" width="9.140625" style="19" hidden="1" customWidth="1"/>
    <col min="13" max="13" width="0" style="19" hidden="1" customWidth="1"/>
    <col min="14" max="16384" width="9.140625" style="19"/>
  </cols>
  <sheetData>
    <row r="1" spans="1:37" x14ac:dyDescent="0.2">
      <c r="A1" s="16"/>
      <c r="B1" s="17"/>
      <c r="C1" s="16"/>
      <c r="D1" s="18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</row>
    <row r="2" spans="1:37" ht="15.75" x14ac:dyDescent="0.2">
      <c r="A2" s="20" t="s">
        <v>74</v>
      </c>
      <c r="B2" s="20"/>
      <c r="C2" s="20"/>
      <c r="D2" s="20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</row>
    <row r="3" spans="1:37" ht="15.75" x14ac:dyDescent="0.2">
      <c r="A3" s="21"/>
      <c r="B3" s="21"/>
      <c r="C3" s="21"/>
      <c r="D3" s="21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</row>
    <row r="4" spans="1:37" ht="30" customHeight="1" x14ac:dyDescent="0.2">
      <c r="A4" s="11" t="s">
        <v>13</v>
      </c>
      <c r="B4" s="12"/>
      <c r="C4" s="16"/>
      <c r="D4" s="4" t="s">
        <v>14</v>
      </c>
      <c r="E4" s="22"/>
      <c r="F4" s="22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5" spans="1:37" x14ac:dyDescent="0.2">
      <c r="A5" s="16"/>
      <c r="B5" s="23"/>
      <c r="C5" s="16"/>
      <c r="D5" s="18"/>
      <c r="E5" s="17">
        <f>COUNTIF(D6:D11, "Voldoende")</f>
        <v>0</v>
      </c>
      <c r="F5" s="17">
        <f>COUNTIF(D6:D11, "Onvoldoende")</f>
        <v>6</v>
      </c>
      <c r="G5" s="17"/>
      <c r="H5" s="17"/>
      <c r="I5" s="17" t="s">
        <v>10</v>
      </c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</row>
    <row r="6" spans="1:37" x14ac:dyDescent="0.2">
      <c r="A6" s="24" t="s">
        <v>0</v>
      </c>
      <c r="B6" s="25" t="s">
        <v>1</v>
      </c>
      <c r="C6" s="13">
        <f>IF(E5&gt;5, 2, IF(AND(E5&gt;2,E5&lt;6), 1, 0))</f>
        <v>0</v>
      </c>
      <c r="D6" s="1" t="s">
        <v>6</v>
      </c>
      <c r="G6" s="19" t="s">
        <v>7</v>
      </c>
      <c r="I6" s="26">
        <v>2</v>
      </c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</row>
    <row r="7" spans="1:37" x14ac:dyDescent="0.2">
      <c r="A7" s="27"/>
      <c r="B7" s="28" t="s">
        <v>2</v>
      </c>
      <c r="C7" s="14"/>
      <c r="D7" s="2" t="s">
        <v>6</v>
      </c>
      <c r="G7" s="19" t="s">
        <v>6</v>
      </c>
      <c r="I7" s="26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</row>
    <row r="8" spans="1:37" x14ac:dyDescent="0.2">
      <c r="A8" s="27"/>
      <c r="B8" s="28" t="s">
        <v>19</v>
      </c>
      <c r="C8" s="14"/>
      <c r="D8" s="2" t="s">
        <v>6</v>
      </c>
      <c r="G8" s="19">
        <v>0</v>
      </c>
      <c r="I8" s="26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</row>
    <row r="9" spans="1:37" x14ac:dyDescent="0.2">
      <c r="A9" s="27"/>
      <c r="B9" s="28" t="s">
        <v>3</v>
      </c>
      <c r="C9" s="14"/>
      <c r="D9" s="2" t="s">
        <v>6</v>
      </c>
      <c r="G9" s="19">
        <v>1</v>
      </c>
      <c r="I9" s="26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</row>
    <row r="10" spans="1:37" x14ac:dyDescent="0.2">
      <c r="A10" s="27"/>
      <c r="B10" s="28" t="s">
        <v>5</v>
      </c>
      <c r="C10" s="14"/>
      <c r="D10" s="2" t="s">
        <v>6</v>
      </c>
      <c r="G10" s="19">
        <v>2</v>
      </c>
      <c r="I10" s="26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</row>
    <row r="11" spans="1:37" x14ac:dyDescent="0.2">
      <c r="A11" s="29"/>
      <c r="B11" s="30" t="s">
        <v>4</v>
      </c>
      <c r="C11" s="15"/>
      <c r="D11" s="3" t="s">
        <v>6</v>
      </c>
      <c r="G11" s="19">
        <v>3</v>
      </c>
      <c r="I11" s="26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</row>
    <row r="12" spans="1:37" x14ac:dyDescent="0.2">
      <c r="A12" s="31"/>
      <c r="B12" s="32"/>
      <c r="C12" s="9"/>
      <c r="D12" s="33"/>
      <c r="I12" s="34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</row>
    <row r="13" spans="1:37" x14ac:dyDescent="0.2">
      <c r="A13" s="24" t="s">
        <v>20</v>
      </c>
      <c r="B13" s="25" t="s">
        <v>21</v>
      </c>
      <c r="C13" s="13">
        <f>IF(E14=11, 5, IF(AND(E14&lt;11,E14&gt;8), 4, IF(AND(E14&lt;9, E14&gt;6), 3, IF(AND(E14&lt;7,E14&gt;4), 2, IF(AND(E14&lt;5, E14&gt;2), 1, 0)))))</f>
        <v>0</v>
      </c>
      <c r="D13" s="1" t="s">
        <v>8</v>
      </c>
      <c r="E13" s="19" t="s">
        <v>8</v>
      </c>
      <c r="F13" s="19" t="s">
        <v>9</v>
      </c>
      <c r="I13" s="34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</row>
    <row r="14" spans="1:37" x14ac:dyDescent="0.2">
      <c r="A14" s="27"/>
      <c r="B14" s="28" t="s">
        <v>22</v>
      </c>
      <c r="C14" s="14"/>
      <c r="D14" s="2" t="s">
        <v>8</v>
      </c>
      <c r="E14" s="17">
        <f>COUNTIF(D13:D23, "Ja")</f>
        <v>0</v>
      </c>
      <c r="I14" s="34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</row>
    <row r="15" spans="1:37" x14ac:dyDescent="0.2">
      <c r="A15" s="27"/>
      <c r="B15" s="28" t="s">
        <v>23</v>
      </c>
      <c r="C15" s="14"/>
      <c r="D15" s="2" t="s">
        <v>8</v>
      </c>
      <c r="I15" s="34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</row>
    <row r="16" spans="1:37" x14ac:dyDescent="0.2">
      <c r="A16" s="27"/>
      <c r="B16" s="28" t="s">
        <v>24</v>
      </c>
      <c r="C16" s="14"/>
      <c r="D16" s="2" t="s">
        <v>8</v>
      </c>
      <c r="I16" s="34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</row>
    <row r="17" spans="1:37" x14ac:dyDescent="0.2">
      <c r="A17" s="27"/>
      <c r="B17" s="28" t="s">
        <v>25</v>
      </c>
      <c r="C17" s="14"/>
      <c r="D17" s="2" t="s">
        <v>8</v>
      </c>
      <c r="I17" s="34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</row>
    <row r="18" spans="1:37" x14ac:dyDescent="0.2">
      <c r="A18" s="27"/>
      <c r="B18" s="28" t="s">
        <v>27</v>
      </c>
      <c r="C18" s="14"/>
      <c r="D18" s="2" t="s">
        <v>8</v>
      </c>
      <c r="I18" s="34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</row>
    <row r="19" spans="1:37" x14ac:dyDescent="0.2">
      <c r="A19" s="27"/>
      <c r="B19" s="28" t="s">
        <v>26</v>
      </c>
      <c r="C19" s="14"/>
      <c r="D19" s="2" t="s">
        <v>8</v>
      </c>
      <c r="I19" s="34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</row>
    <row r="20" spans="1:37" x14ac:dyDescent="0.2">
      <c r="A20" s="27"/>
      <c r="B20" s="28" t="s">
        <v>28</v>
      </c>
      <c r="C20" s="14"/>
      <c r="D20" s="2" t="s">
        <v>8</v>
      </c>
      <c r="I20" s="34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</row>
    <row r="21" spans="1:37" x14ac:dyDescent="0.2">
      <c r="A21" s="27"/>
      <c r="B21" s="28" t="s">
        <v>29</v>
      </c>
      <c r="C21" s="14"/>
      <c r="D21" s="2" t="s">
        <v>8</v>
      </c>
      <c r="I21" s="34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</row>
    <row r="22" spans="1:37" x14ac:dyDescent="0.2">
      <c r="A22" s="27"/>
      <c r="B22" s="28" t="s">
        <v>30</v>
      </c>
      <c r="C22" s="14"/>
      <c r="D22" s="2" t="s">
        <v>8</v>
      </c>
      <c r="I22" s="34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</row>
    <row r="23" spans="1:37" x14ac:dyDescent="0.2">
      <c r="A23" s="29"/>
      <c r="B23" s="30" t="s">
        <v>31</v>
      </c>
      <c r="C23" s="15"/>
      <c r="D23" s="3" t="s">
        <v>8</v>
      </c>
      <c r="I23" s="34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</row>
    <row r="24" spans="1:37" x14ac:dyDescent="0.2">
      <c r="A24" s="31"/>
      <c r="B24" s="32"/>
      <c r="C24" s="9"/>
      <c r="D24" s="33"/>
      <c r="I24" s="34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</row>
    <row r="25" spans="1:37" ht="15.75" x14ac:dyDescent="0.25">
      <c r="A25" s="24" t="s">
        <v>32</v>
      </c>
      <c r="B25" s="25" t="s">
        <v>21</v>
      </c>
      <c r="C25" s="13">
        <f>IF(M35=21,5,IF(AND(M35&lt;21,M35&gt;16),4,IF(AND(M35&lt;17,M35&gt;12),3,IF(AND(M35&lt;13,M35&gt;8),2,IF(AND(M35&lt;9,M35&gt;4),1,0)))))</f>
        <v>0</v>
      </c>
      <c r="D25" s="1" t="s">
        <v>8</v>
      </c>
      <c r="E25" s="35">
        <f>IF(D25="Nee", 0, 1)</f>
        <v>0</v>
      </c>
      <c r="I25" s="34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</row>
    <row r="26" spans="1:37" ht="15.75" x14ac:dyDescent="0.25">
      <c r="A26" s="27"/>
      <c r="B26" s="28" t="s">
        <v>22</v>
      </c>
      <c r="C26" s="14"/>
      <c r="D26" s="2" t="s">
        <v>8</v>
      </c>
      <c r="E26" s="35">
        <f>IF(D26="Nee", 0, 1)</f>
        <v>0</v>
      </c>
      <c r="I26" s="34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</row>
    <row r="27" spans="1:37" x14ac:dyDescent="0.2">
      <c r="A27" s="27"/>
      <c r="B27" s="28" t="s">
        <v>33</v>
      </c>
      <c r="C27" s="14"/>
      <c r="D27" s="2">
        <v>0</v>
      </c>
      <c r="E27" s="19">
        <v>0</v>
      </c>
      <c r="F27" s="19">
        <v>1</v>
      </c>
      <c r="G27" s="19">
        <v>2</v>
      </c>
      <c r="H27" s="19">
        <v>3</v>
      </c>
      <c r="I27" s="36">
        <f>SUM(D27:D28)</f>
        <v>0</v>
      </c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</row>
    <row r="28" spans="1:37" ht="15.75" x14ac:dyDescent="0.25">
      <c r="A28" s="27"/>
      <c r="B28" s="28" t="s">
        <v>34</v>
      </c>
      <c r="C28" s="14"/>
      <c r="D28" s="2">
        <v>0</v>
      </c>
      <c r="E28" s="19">
        <v>0</v>
      </c>
      <c r="F28" s="19">
        <v>1</v>
      </c>
      <c r="G28" s="19">
        <v>2</v>
      </c>
      <c r="H28" s="19">
        <v>3</v>
      </c>
      <c r="J28" s="37">
        <f>IF(I27=6, 3, IF(AND(I27&lt;6,I27&gt;3, 2), 2, IF(AND(I27&gt;1,I27&lt;4), 1, 0)))</f>
        <v>0</v>
      </c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</row>
    <row r="29" spans="1:37" ht="15.75" x14ac:dyDescent="0.25">
      <c r="A29" s="27"/>
      <c r="B29" s="28" t="s">
        <v>35</v>
      </c>
      <c r="C29" s="14"/>
      <c r="D29" s="2" t="s">
        <v>8</v>
      </c>
      <c r="E29" s="35">
        <f>IF(D29="Nee", 0, 1)</f>
        <v>0</v>
      </c>
      <c r="I29" s="34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</row>
    <row r="30" spans="1:37" ht="15.75" x14ac:dyDescent="0.25">
      <c r="A30" s="27"/>
      <c r="B30" s="28" t="s">
        <v>36</v>
      </c>
      <c r="C30" s="14"/>
      <c r="D30" s="2" t="s">
        <v>8</v>
      </c>
      <c r="E30" s="35">
        <f>IF(D30="Nee", 0, 1)</f>
        <v>0</v>
      </c>
      <c r="I30" s="34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</row>
    <row r="31" spans="1:37" ht="15.75" x14ac:dyDescent="0.25">
      <c r="A31" s="27"/>
      <c r="B31" s="28" t="s">
        <v>37</v>
      </c>
      <c r="C31" s="14"/>
      <c r="D31" s="2">
        <v>0</v>
      </c>
      <c r="E31" s="19">
        <v>0</v>
      </c>
      <c r="F31" s="19">
        <v>1</v>
      </c>
      <c r="G31" s="19">
        <v>2</v>
      </c>
      <c r="H31" s="19">
        <v>3</v>
      </c>
      <c r="I31" s="34">
        <v>4</v>
      </c>
      <c r="J31" s="19">
        <v>5</v>
      </c>
      <c r="K31" s="19">
        <v>6</v>
      </c>
      <c r="L31" s="19">
        <v>7</v>
      </c>
      <c r="M31" s="35">
        <f>IF(D31=7, 3, IF(AND(D31&lt;7,D31&gt;4),2,IF(AND(D31&lt;5,D31&gt;2),1,0)))</f>
        <v>0</v>
      </c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</row>
    <row r="32" spans="1:37" ht="15.75" x14ac:dyDescent="0.25">
      <c r="A32" s="27"/>
      <c r="B32" s="28" t="s">
        <v>38</v>
      </c>
      <c r="C32" s="14"/>
      <c r="D32" s="2" t="s">
        <v>8</v>
      </c>
      <c r="E32" s="35">
        <f>IF(D32="Nee", 0, 1)</f>
        <v>0</v>
      </c>
      <c r="I32" s="34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</row>
    <row r="33" spans="1:37" ht="15.75" x14ac:dyDescent="0.25">
      <c r="A33" s="27"/>
      <c r="B33" s="28" t="s">
        <v>39</v>
      </c>
      <c r="C33" s="14"/>
      <c r="D33" s="2" t="s">
        <v>8</v>
      </c>
      <c r="E33" s="35">
        <f>IF(D33="Nee", 0, 1)</f>
        <v>0</v>
      </c>
      <c r="I33" s="34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</row>
    <row r="34" spans="1:37" ht="15.75" x14ac:dyDescent="0.25">
      <c r="A34" s="27"/>
      <c r="B34" s="28" t="s">
        <v>40</v>
      </c>
      <c r="C34" s="14"/>
      <c r="D34" s="2" t="s">
        <v>8</v>
      </c>
      <c r="E34" s="35">
        <f>IF(D34="Nee", 0, 1)</f>
        <v>0</v>
      </c>
      <c r="I34" s="34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</row>
    <row r="35" spans="1:37" ht="15.75" x14ac:dyDescent="0.25">
      <c r="A35" s="29"/>
      <c r="B35" s="30" t="s">
        <v>41</v>
      </c>
      <c r="C35" s="15"/>
      <c r="D35" s="3">
        <v>0</v>
      </c>
      <c r="E35" s="19">
        <v>0</v>
      </c>
      <c r="F35" s="19">
        <v>1</v>
      </c>
      <c r="G35" s="19">
        <v>2</v>
      </c>
      <c r="H35" s="19">
        <v>3</v>
      </c>
      <c r="I35" s="34">
        <v>4</v>
      </c>
      <c r="J35" s="19">
        <v>5</v>
      </c>
      <c r="K35" s="35">
        <f>IF(D35=5,2,IF(AND(D35&lt;5,D35&gt;2),1,0))</f>
        <v>0</v>
      </c>
      <c r="M35" s="17">
        <f>SUM(E25+E26+I27+J28+E29+E30+M31+E32+E33+E34+K35)</f>
        <v>0</v>
      </c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</row>
    <row r="36" spans="1:37" x14ac:dyDescent="0.2">
      <c r="A36" s="31"/>
      <c r="B36" s="32"/>
      <c r="C36" s="9"/>
      <c r="D36" s="33"/>
      <c r="I36" s="34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</row>
    <row r="37" spans="1:37" ht="15.75" x14ac:dyDescent="0.25">
      <c r="A37" s="24" t="s">
        <v>42</v>
      </c>
      <c r="B37" s="25" t="s">
        <v>21</v>
      </c>
      <c r="C37" s="13">
        <f>IF(I45=10,5,IF(AND(I45&lt;10,I45&gt;7),4,IF(AND(I45&lt;8,I45&gt;5),3,IF(AND(I45&lt;6,I45&gt;3),2,IF(AND(I45&lt;4,I45&gt;1),1,0)))))</f>
        <v>0</v>
      </c>
      <c r="D37" s="1" t="s">
        <v>8</v>
      </c>
      <c r="E37" s="35">
        <f t="shared" ref="E37:E44" si="0">IF(D37="Nee", 0, 1)</f>
        <v>0</v>
      </c>
      <c r="I37" s="34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</row>
    <row r="38" spans="1:37" ht="15.75" x14ac:dyDescent="0.25">
      <c r="A38" s="27"/>
      <c r="B38" s="28" t="s">
        <v>22</v>
      </c>
      <c r="C38" s="14"/>
      <c r="D38" s="2" t="s">
        <v>8</v>
      </c>
      <c r="E38" s="35">
        <f t="shared" si="0"/>
        <v>0</v>
      </c>
      <c r="I38" s="34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</row>
    <row r="39" spans="1:37" ht="15.75" customHeight="1" x14ac:dyDescent="0.25">
      <c r="A39" s="27"/>
      <c r="B39" s="28" t="s">
        <v>43</v>
      </c>
      <c r="C39" s="14"/>
      <c r="D39" s="2" t="s">
        <v>8</v>
      </c>
      <c r="E39" s="35">
        <f t="shared" si="0"/>
        <v>0</v>
      </c>
      <c r="I39" s="34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</row>
    <row r="40" spans="1:37" ht="15.75" x14ac:dyDescent="0.25">
      <c r="A40" s="27"/>
      <c r="B40" s="28" t="s">
        <v>44</v>
      </c>
      <c r="C40" s="14"/>
      <c r="D40" s="2" t="s">
        <v>8</v>
      </c>
      <c r="E40" s="35">
        <f t="shared" si="0"/>
        <v>0</v>
      </c>
      <c r="I40" s="34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</row>
    <row r="41" spans="1:37" ht="15.75" x14ac:dyDescent="0.25">
      <c r="A41" s="27"/>
      <c r="B41" s="28" t="s">
        <v>45</v>
      </c>
      <c r="C41" s="14"/>
      <c r="D41" s="2" t="s">
        <v>8</v>
      </c>
      <c r="E41" s="35">
        <f t="shared" si="0"/>
        <v>0</v>
      </c>
      <c r="I41" s="34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</row>
    <row r="42" spans="1:37" ht="15.75" x14ac:dyDescent="0.25">
      <c r="A42" s="27"/>
      <c r="B42" s="28" t="s">
        <v>46</v>
      </c>
      <c r="C42" s="14"/>
      <c r="D42" s="2" t="s">
        <v>8</v>
      </c>
      <c r="E42" s="35">
        <f t="shared" si="0"/>
        <v>0</v>
      </c>
      <c r="I42" s="34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</row>
    <row r="43" spans="1:37" ht="15.75" x14ac:dyDescent="0.25">
      <c r="A43" s="27"/>
      <c r="B43" s="28" t="s">
        <v>47</v>
      </c>
      <c r="C43" s="14"/>
      <c r="D43" s="2" t="s">
        <v>8</v>
      </c>
      <c r="E43" s="35">
        <f t="shared" si="0"/>
        <v>0</v>
      </c>
      <c r="I43" s="34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</row>
    <row r="44" spans="1:37" ht="15.75" x14ac:dyDescent="0.25">
      <c r="A44" s="27"/>
      <c r="B44" s="28" t="s">
        <v>48</v>
      </c>
      <c r="C44" s="14"/>
      <c r="D44" s="2" t="s">
        <v>8</v>
      </c>
      <c r="E44" s="35">
        <f t="shared" si="0"/>
        <v>0</v>
      </c>
      <c r="I44" s="34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</row>
    <row r="45" spans="1:37" x14ac:dyDescent="0.2">
      <c r="A45" s="29"/>
      <c r="B45" s="30" t="s">
        <v>49</v>
      </c>
      <c r="C45" s="15"/>
      <c r="D45" s="3" t="s">
        <v>6</v>
      </c>
      <c r="E45" s="19" t="s">
        <v>6</v>
      </c>
      <c r="F45" s="19" t="s">
        <v>50</v>
      </c>
      <c r="G45" s="19" t="s">
        <v>7</v>
      </c>
      <c r="H45" s="34">
        <f>IF(D45="Onvoldoende", 0, IF(D45="Matig",1,2))</f>
        <v>0</v>
      </c>
      <c r="I45" s="19">
        <f>SUM(E37:E43,E44,H45)</f>
        <v>0</v>
      </c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</row>
    <row r="46" spans="1:37" x14ac:dyDescent="0.2">
      <c r="A46" s="31"/>
      <c r="B46" s="32"/>
      <c r="C46" s="9"/>
      <c r="D46" s="33"/>
      <c r="I46" s="34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</row>
    <row r="47" spans="1:37" ht="15.75" x14ac:dyDescent="0.25">
      <c r="A47" s="24" t="s">
        <v>51</v>
      </c>
      <c r="B47" s="25" t="s">
        <v>21</v>
      </c>
      <c r="C47" s="13">
        <f>IF(I55=9,5,IF(AND(I55&lt;9,I55&gt;6),4,IF(AND(I55&lt;7,I55&gt;4),3,IF(AND(I55&lt;5,I55&gt;2),2,IF(AND(I55&lt;3,I55&gt;0),1,0)))))</f>
        <v>0</v>
      </c>
      <c r="D47" s="1" t="s">
        <v>8</v>
      </c>
      <c r="E47" s="35">
        <f t="shared" ref="E47:E55" si="1">IF(D47="Nee", 0, 1)</f>
        <v>0</v>
      </c>
      <c r="I47" s="34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</row>
    <row r="48" spans="1:37" ht="15.75" x14ac:dyDescent="0.25">
      <c r="A48" s="27"/>
      <c r="B48" s="28" t="s">
        <v>22</v>
      </c>
      <c r="C48" s="14"/>
      <c r="D48" s="2" t="s">
        <v>8</v>
      </c>
      <c r="E48" s="35">
        <f t="shared" si="1"/>
        <v>0</v>
      </c>
      <c r="I48" s="34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</row>
    <row r="49" spans="1:37" ht="15.75" x14ac:dyDescent="0.25">
      <c r="A49" s="27"/>
      <c r="B49" s="28" t="s">
        <v>52</v>
      </c>
      <c r="C49" s="14"/>
      <c r="D49" s="2" t="s">
        <v>8</v>
      </c>
      <c r="E49" s="35">
        <f t="shared" si="1"/>
        <v>0</v>
      </c>
      <c r="I49" s="34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</row>
    <row r="50" spans="1:37" ht="15.75" x14ac:dyDescent="0.25">
      <c r="A50" s="27"/>
      <c r="B50" s="28" t="s">
        <v>53</v>
      </c>
      <c r="C50" s="14"/>
      <c r="D50" s="2" t="s">
        <v>8</v>
      </c>
      <c r="E50" s="35">
        <f t="shared" si="1"/>
        <v>0</v>
      </c>
      <c r="I50" s="34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</row>
    <row r="51" spans="1:37" ht="15.75" x14ac:dyDescent="0.25">
      <c r="A51" s="27"/>
      <c r="B51" s="28" t="s">
        <v>54</v>
      </c>
      <c r="C51" s="14"/>
      <c r="D51" s="2" t="s">
        <v>8</v>
      </c>
      <c r="E51" s="35">
        <f t="shared" si="1"/>
        <v>0</v>
      </c>
      <c r="I51" s="34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</row>
    <row r="52" spans="1:37" ht="15.75" x14ac:dyDescent="0.25">
      <c r="A52" s="27"/>
      <c r="B52" s="28" t="s">
        <v>55</v>
      </c>
      <c r="C52" s="14"/>
      <c r="D52" s="2" t="s">
        <v>8</v>
      </c>
      <c r="E52" s="35">
        <f t="shared" si="1"/>
        <v>0</v>
      </c>
      <c r="I52" s="34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</row>
    <row r="53" spans="1:37" ht="15.75" x14ac:dyDescent="0.25">
      <c r="A53" s="27"/>
      <c r="B53" s="28" t="s">
        <v>56</v>
      </c>
      <c r="C53" s="14"/>
      <c r="D53" s="2" t="s">
        <v>8</v>
      </c>
      <c r="E53" s="35">
        <f t="shared" si="1"/>
        <v>0</v>
      </c>
      <c r="I53" s="34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</row>
    <row r="54" spans="1:37" ht="15.75" x14ac:dyDescent="0.25">
      <c r="A54" s="27"/>
      <c r="B54" s="28" t="s">
        <v>57</v>
      </c>
      <c r="C54" s="14"/>
      <c r="D54" s="2" t="s">
        <v>8</v>
      </c>
      <c r="E54" s="35">
        <f t="shared" si="1"/>
        <v>0</v>
      </c>
      <c r="I54" s="34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</row>
    <row r="55" spans="1:37" ht="15.75" x14ac:dyDescent="0.25">
      <c r="A55" s="29"/>
      <c r="B55" s="30" t="s">
        <v>58</v>
      </c>
      <c r="C55" s="15"/>
      <c r="D55" s="3" t="s">
        <v>8</v>
      </c>
      <c r="E55" s="35">
        <f t="shared" si="1"/>
        <v>0</v>
      </c>
      <c r="I55" s="34">
        <f>SUM(E47:E55)</f>
        <v>0</v>
      </c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</row>
    <row r="56" spans="1:37" ht="15.75" x14ac:dyDescent="0.25">
      <c r="A56" s="31"/>
      <c r="B56" s="32"/>
      <c r="C56" s="9"/>
      <c r="D56" s="33"/>
      <c r="E56" s="38"/>
      <c r="I56" s="34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</row>
    <row r="57" spans="1:37" ht="15.75" x14ac:dyDescent="0.25">
      <c r="A57" s="24" t="s">
        <v>59</v>
      </c>
      <c r="B57" s="25" t="s">
        <v>21</v>
      </c>
      <c r="C57" s="13">
        <f>IF(I66=10,5,IF(AND(I66&lt;10,I66&gt;7),4,IF(AND(I66&lt;8,I66&gt;5),3,IF(AND(I66&lt;6,I66&gt;3),2,IF(AND(I66&lt;4,I66&gt;1),1,0)))))</f>
        <v>0</v>
      </c>
      <c r="D57" s="1" t="s">
        <v>8</v>
      </c>
      <c r="E57" s="35">
        <f t="shared" ref="E57:E66" si="2">IF(D57="Nee", 0, 1)</f>
        <v>0</v>
      </c>
      <c r="I57" s="34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</row>
    <row r="58" spans="1:37" ht="15.75" x14ac:dyDescent="0.25">
      <c r="A58" s="27"/>
      <c r="B58" s="28" t="s">
        <v>22</v>
      </c>
      <c r="C58" s="14"/>
      <c r="D58" s="2" t="s">
        <v>8</v>
      </c>
      <c r="E58" s="35">
        <f t="shared" si="2"/>
        <v>0</v>
      </c>
      <c r="I58" s="34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</row>
    <row r="59" spans="1:37" ht="15.75" x14ac:dyDescent="0.25">
      <c r="A59" s="27"/>
      <c r="B59" s="28" t="s">
        <v>60</v>
      </c>
      <c r="C59" s="14"/>
      <c r="D59" s="2" t="s">
        <v>8</v>
      </c>
      <c r="E59" s="35">
        <f t="shared" si="2"/>
        <v>0</v>
      </c>
      <c r="I59" s="34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</row>
    <row r="60" spans="1:37" ht="15.75" x14ac:dyDescent="0.25">
      <c r="A60" s="27"/>
      <c r="B60" s="28" t="s">
        <v>61</v>
      </c>
      <c r="C60" s="14"/>
      <c r="D60" s="2" t="s">
        <v>8</v>
      </c>
      <c r="E60" s="35">
        <f t="shared" si="2"/>
        <v>0</v>
      </c>
      <c r="I60" s="34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</row>
    <row r="61" spans="1:37" ht="15.75" x14ac:dyDescent="0.25">
      <c r="A61" s="27"/>
      <c r="B61" s="28" t="s">
        <v>62</v>
      </c>
      <c r="C61" s="14"/>
      <c r="D61" s="2" t="s">
        <v>8</v>
      </c>
      <c r="E61" s="35">
        <f t="shared" si="2"/>
        <v>0</v>
      </c>
      <c r="I61" s="34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</row>
    <row r="62" spans="1:37" ht="15.75" x14ac:dyDescent="0.25">
      <c r="A62" s="27"/>
      <c r="B62" s="28" t="s">
        <v>63</v>
      </c>
      <c r="C62" s="14"/>
      <c r="D62" s="2" t="s">
        <v>8</v>
      </c>
      <c r="E62" s="35">
        <f t="shared" si="2"/>
        <v>0</v>
      </c>
      <c r="I62" s="34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</row>
    <row r="63" spans="1:37" ht="15.75" x14ac:dyDescent="0.25">
      <c r="A63" s="27"/>
      <c r="B63" s="28" t="s">
        <v>64</v>
      </c>
      <c r="C63" s="14"/>
      <c r="D63" s="2" t="s">
        <v>8</v>
      </c>
      <c r="E63" s="35">
        <f t="shared" si="2"/>
        <v>0</v>
      </c>
      <c r="I63" s="34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</row>
    <row r="64" spans="1:37" ht="15.75" x14ac:dyDescent="0.25">
      <c r="A64" s="27"/>
      <c r="B64" s="28" t="s">
        <v>65</v>
      </c>
      <c r="C64" s="14"/>
      <c r="D64" s="2" t="s">
        <v>8</v>
      </c>
      <c r="E64" s="35">
        <f t="shared" si="2"/>
        <v>0</v>
      </c>
      <c r="I64" s="34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</row>
    <row r="65" spans="1:37" ht="15.75" x14ac:dyDescent="0.25">
      <c r="A65" s="27"/>
      <c r="B65" s="28" t="s">
        <v>66</v>
      </c>
      <c r="C65" s="14"/>
      <c r="D65" s="2" t="s">
        <v>8</v>
      </c>
      <c r="E65" s="35">
        <f t="shared" si="2"/>
        <v>0</v>
      </c>
      <c r="I65" s="34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</row>
    <row r="66" spans="1:37" ht="15.75" x14ac:dyDescent="0.25">
      <c r="A66" s="29"/>
      <c r="B66" s="30" t="s">
        <v>67</v>
      </c>
      <c r="C66" s="15"/>
      <c r="D66" s="3" t="s">
        <v>8</v>
      </c>
      <c r="E66" s="35">
        <f t="shared" si="2"/>
        <v>0</v>
      </c>
      <c r="I66" s="34">
        <f>SUM(E57:E66)</f>
        <v>0</v>
      </c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</row>
    <row r="67" spans="1:37" ht="15.75" x14ac:dyDescent="0.25">
      <c r="A67" s="31"/>
      <c r="B67" s="32"/>
      <c r="C67" s="9"/>
      <c r="D67" s="33"/>
      <c r="E67" s="38"/>
      <c r="I67" s="34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</row>
    <row r="68" spans="1:37" ht="15.75" x14ac:dyDescent="0.25">
      <c r="A68" s="24" t="s">
        <v>73</v>
      </c>
      <c r="B68" s="25" t="s">
        <v>21</v>
      </c>
      <c r="C68" s="13">
        <f>IF(I72=8,5,IF(I72=7,4,IF(I72=6,3,IF(I72=5,2,IF(I72=4,1,0)))))</f>
        <v>0</v>
      </c>
      <c r="D68" s="1" t="s">
        <v>8</v>
      </c>
      <c r="E68" s="35">
        <f>IF(D68="Nee", 0, 1)</f>
        <v>0</v>
      </c>
      <c r="I68" s="34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</row>
    <row r="69" spans="1:37" ht="15.75" x14ac:dyDescent="0.25">
      <c r="A69" s="27"/>
      <c r="B69" s="28" t="s">
        <v>22</v>
      </c>
      <c r="C69" s="14"/>
      <c r="D69" s="2" t="s">
        <v>8</v>
      </c>
      <c r="E69" s="35">
        <f>IF(D69="Nee", 0, 1)</f>
        <v>0</v>
      </c>
      <c r="I69" s="34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</row>
    <row r="70" spans="1:37" x14ac:dyDescent="0.2">
      <c r="A70" s="27"/>
      <c r="B70" s="28" t="s">
        <v>68</v>
      </c>
      <c r="C70" s="14"/>
      <c r="D70" s="2" t="s">
        <v>69</v>
      </c>
      <c r="E70" s="17" t="s">
        <v>69</v>
      </c>
      <c r="F70" s="19" t="s">
        <v>6</v>
      </c>
      <c r="G70" s="19" t="s">
        <v>50</v>
      </c>
      <c r="H70" s="19" t="s">
        <v>7</v>
      </c>
      <c r="I70" s="34" t="s">
        <v>70</v>
      </c>
      <c r="J70" s="19">
        <f>IF(D70="Niet gemaakt",0,IF(D70="Onvoldoende",1,IF(D70="Matig",2,IF(D70="Voldoende",3,4))))</f>
        <v>0</v>
      </c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</row>
    <row r="71" spans="1:37" ht="15.75" x14ac:dyDescent="0.25">
      <c r="A71" s="27"/>
      <c r="B71" s="28" t="s">
        <v>71</v>
      </c>
      <c r="C71" s="14"/>
      <c r="D71" s="2" t="s">
        <v>8</v>
      </c>
      <c r="E71" s="35">
        <f>IF(D71="Nee", 0, 1)</f>
        <v>0</v>
      </c>
      <c r="I71" s="34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</row>
    <row r="72" spans="1:37" ht="15.75" x14ac:dyDescent="0.25">
      <c r="A72" s="29"/>
      <c r="B72" s="30" t="s">
        <v>72</v>
      </c>
      <c r="C72" s="15"/>
      <c r="D72" s="3" t="s">
        <v>8</v>
      </c>
      <c r="E72" s="35">
        <f>IF(D72="Nee", 0, 1)</f>
        <v>0</v>
      </c>
      <c r="I72" s="34">
        <f>SUM(E68:E69,J70,E71:E72)</f>
        <v>0</v>
      </c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</row>
    <row r="73" spans="1:37" ht="15.75" x14ac:dyDescent="0.25">
      <c r="A73" s="31"/>
      <c r="B73" s="32"/>
      <c r="C73" s="9"/>
      <c r="D73" s="33"/>
      <c r="E73" s="38"/>
      <c r="I73" s="34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</row>
    <row r="74" spans="1:37" x14ac:dyDescent="0.2">
      <c r="A74" s="39"/>
      <c r="B74" s="40" t="s">
        <v>11</v>
      </c>
      <c r="C74" s="41">
        <f>SUM(C68,C57,C47,C37,C25,C13,C6)</f>
        <v>0</v>
      </c>
      <c r="D74" s="42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</row>
    <row r="75" spans="1:37" ht="15.75" x14ac:dyDescent="0.25">
      <c r="A75" s="43"/>
      <c r="B75" s="44" t="s">
        <v>12</v>
      </c>
      <c r="C75" s="45">
        <f>SUM(((9/I75)*C74)+1)</f>
        <v>1</v>
      </c>
      <c r="D75" s="46"/>
      <c r="I75" s="19">
        <v>32</v>
      </c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</row>
    <row r="76" spans="1:37" x14ac:dyDescent="0.2">
      <c r="A76" s="16"/>
      <c r="B76" s="17"/>
      <c r="C76" s="16"/>
      <c r="D76" s="18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</row>
    <row r="77" spans="1:37" x14ac:dyDescent="0.2">
      <c r="A77" s="16"/>
      <c r="B77" s="17"/>
      <c r="C77" s="16"/>
      <c r="D77" s="18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</row>
    <row r="78" spans="1:37" x14ac:dyDescent="0.2">
      <c r="A78" s="16"/>
      <c r="B78" s="17"/>
      <c r="C78" s="16"/>
      <c r="D78" s="18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</row>
    <row r="79" spans="1:37" x14ac:dyDescent="0.2">
      <c r="A79" s="16"/>
      <c r="B79" s="17"/>
      <c r="C79" s="16"/>
      <c r="D79" s="18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</row>
    <row r="80" spans="1:37" x14ac:dyDescent="0.2">
      <c r="A80" s="16"/>
      <c r="B80" s="17"/>
      <c r="C80" s="16"/>
      <c r="D80" s="18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</row>
    <row r="81" spans="1:37" x14ac:dyDescent="0.2">
      <c r="A81" s="16"/>
      <c r="B81" s="17"/>
      <c r="C81" s="16"/>
      <c r="D81" s="18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</row>
    <row r="82" spans="1:37" x14ac:dyDescent="0.2">
      <c r="A82" s="16"/>
      <c r="B82" s="17"/>
      <c r="C82" s="16"/>
      <c r="D82" s="18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</row>
    <row r="83" spans="1:37" x14ac:dyDescent="0.2">
      <c r="AE83" s="17"/>
      <c r="AF83" s="17"/>
      <c r="AG83" s="17"/>
      <c r="AH83" s="17"/>
      <c r="AI83" s="17"/>
      <c r="AJ83" s="17"/>
      <c r="AK83" s="17"/>
    </row>
  </sheetData>
  <sheetProtection algorithmName="SHA-512" hashValue="d1nuKU0Ub9JwUvn6T0kjJPNh7ZRvbKxUqGG5i7QPK0DuPcssJforNT6SYPN2dPl/lkgjxiBgdtvfJjpsYC58GQ==" saltValue="DLON/8GhkHIOoOMg7Jly4w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C40:C44 C6:C38 B6:B73 A6:A38 C50:C54 C46:C48 A40:A73" name="Bereik1"/>
  </protectedRanges>
  <mergeCells count="19">
    <mergeCell ref="A57:A66"/>
    <mergeCell ref="C57:C66"/>
    <mergeCell ref="A68:A72"/>
    <mergeCell ref="C68:C72"/>
    <mergeCell ref="C74:D74"/>
    <mergeCell ref="C75:D75"/>
    <mergeCell ref="A25:A35"/>
    <mergeCell ref="C25:C35"/>
    <mergeCell ref="A37:A45"/>
    <mergeCell ref="C37:C45"/>
    <mergeCell ref="A47:A55"/>
    <mergeCell ref="C47:C55"/>
    <mergeCell ref="A2:D2"/>
    <mergeCell ref="A4:B4"/>
    <mergeCell ref="A6:A11"/>
    <mergeCell ref="C6:C11"/>
    <mergeCell ref="I6:I11"/>
    <mergeCell ref="A13:A23"/>
    <mergeCell ref="C13:C23"/>
  </mergeCells>
  <dataValidations count="8">
    <dataValidation type="list" allowBlank="1" showInputMessage="1" showErrorMessage="1" sqref="D6:D11">
      <formula1>$G$6:$G$7</formula1>
    </dataValidation>
    <dataValidation type="list" allowBlank="1" showInputMessage="1" showErrorMessage="1" sqref="D13:D23 D25:D26 D29:D30 D32:D34 D37:D44 D47:D66 D68:D69 D71:D72">
      <formula1>$E$13:$F$13</formula1>
    </dataValidation>
    <dataValidation type="list" allowBlank="1" showInputMessage="1" showErrorMessage="1" sqref="D27">
      <formula1>$E$27:$H$27</formula1>
    </dataValidation>
    <dataValidation type="list" allowBlank="1" showInputMessage="1" showErrorMessage="1" sqref="D28">
      <formula1>$E$28:$H$28</formula1>
    </dataValidation>
    <dataValidation type="list" allowBlank="1" showInputMessage="1" showErrorMessage="1" sqref="D31">
      <formula1>$E$31:$L$31</formula1>
    </dataValidation>
    <dataValidation type="list" allowBlank="1" showInputMessage="1" showErrorMessage="1" sqref="D35">
      <formula1>$E$35:$J$35</formula1>
    </dataValidation>
    <dataValidation type="list" allowBlank="1" showInputMessage="1" showErrorMessage="1" sqref="D45">
      <formula1>$E$45:$G$45</formula1>
    </dataValidation>
    <dataValidation type="list" allowBlank="1" showInputMessage="1" showErrorMessage="1" sqref="D70">
      <formula1>$E$70:$I$70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3"/>
  <sheetViews>
    <sheetView workbookViewId="0">
      <selection sqref="A1:XFD1048576"/>
    </sheetView>
  </sheetViews>
  <sheetFormatPr defaultRowHeight="15" x14ac:dyDescent="0.2"/>
  <cols>
    <col min="1" max="1" width="9.140625" style="47"/>
    <col min="2" max="2" width="99.5703125" style="19" bestFit="1" customWidth="1"/>
    <col min="3" max="3" width="5.42578125" style="47" customWidth="1"/>
    <col min="4" max="4" width="15.5703125" style="48" bestFit="1" customWidth="1"/>
    <col min="5" max="5" width="9.140625" style="19" hidden="1" customWidth="1"/>
    <col min="6" max="6" width="10.5703125" style="19" hidden="1" customWidth="1"/>
    <col min="7" max="12" width="9.140625" style="19" hidden="1" customWidth="1"/>
    <col min="13" max="13" width="0" style="19" hidden="1" customWidth="1"/>
    <col min="14" max="16384" width="9.140625" style="19"/>
  </cols>
  <sheetData>
    <row r="1" spans="1:37" x14ac:dyDescent="0.2">
      <c r="A1" s="16"/>
      <c r="B1" s="17"/>
      <c r="C1" s="16"/>
      <c r="D1" s="18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</row>
    <row r="2" spans="1:37" ht="15.75" x14ac:dyDescent="0.2">
      <c r="A2" s="20" t="s">
        <v>74</v>
      </c>
      <c r="B2" s="20"/>
      <c r="C2" s="20"/>
      <c r="D2" s="20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</row>
    <row r="3" spans="1:37" ht="15.75" x14ac:dyDescent="0.2">
      <c r="A3" s="21"/>
      <c r="B3" s="21"/>
      <c r="C3" s="21"/>
      <c r="D3" s="21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</row>
    <row r="4" spans="1:37" ht="30" customHeight="1" x14ac:dyDescent="0.2">
      <c r="A4" s="11" t="s">
        <v>13</v>
      </c>
      <c r="B4" s="12"/>
      <c r="C4" s="16"/>
      <c r="D4" s="4" t="s">
        <v>14</v>
      </c>
      <c r="E4" s="22"/>
      <c r="F4" s="22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5" spans="1:37" x14ac:dyDescent="0.2">
      <c r="A5" s="16"/>
      <c r="B5" s="23"/>
      <c r="C5" s="16"/>
      <c r="D5" s="18"/>
      <c r="E5" s="17">
        <f>COUNTIF(D6:D11, "Voldoende")</f>
        <v>0</v>
      </c>
      <c r="F5" s="17">
        <f>COUNTIF(D6:D11, "Onvoldoende")</f>
        <v>6</v>
      </c>
      <c r="G5" s="17"/>
      <c r="H5" s="17"/>
      <c r="I5" s="17" t="s">
        <v>10</v>
      </c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</row>
    <row r="6" spans="1:37" x14ac:dyDescent="0.2">
      <c r="A6" s="24" t="s">
        <v>0</v>
      </c>
      <c r="B6" s="25" t="s">
        <v>1</v>
      </c>
      <c r="C6" s="13">
        <f>IF(E5&gt;5, 2, IF(AND(E5&gt;2,E5&lt;6), 1, 0))</f>
        <v>0</v>
      </c>
      <c r="D6" s="1" t="s">
        <v>6</v>
      </c>
      <c r="G6" s="19" t="s">
        <v>7</v>
      </c>
      <c r="I6" s="26">
        <v>2</v>
      </c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</row>
    <row r="7" spans="1:37" x14ac:dyDescent="0.2">
      <c r="A7" s="27"/>
      <c r="B7" s="28" t="s">
        <v>2</v>
      </c>
      <c r="C7" s="14"/>
      <c r="D7" s="2" t="s">
        <v>6</v>
      </c>
      <c r="G7" s="19" t="s">
        <v>6</v>
      </c>
      <c r="I7" s="26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</row>
    <row r="8" spans="1:37" x14ac:dyDescent="0.2">
      <c r="A8" s="27"/>
      <c r="B8" s="28" t="s">
        <v>19</v>
      </c>
      <c r="C8" s="14"/>
      <c r="D8" s="2" t="s">
        <v>6</v>
      </c>
      <c r="G8" s="19">
        <v>0</v>
      </c>
      <c r="I8" s="26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</row>
    <row r="9" spans="1:37" x14ac:dyDescent="0.2">
      <c r="A9" s="27"/>
      <c r="B9" s="28" t="s">
        <v>3</v>
      </c>
      <c r="C9" s="14"/>
      <c r="D9" s="2" t="s">
        <v>6</v>
      </c>
      <c r="G9" s="19">
        <v>1</v>
      </c>
      <c r="I9" s="26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</row>
    <row r="10" spans="1:37" x14ac:dyDescent="0.2">
      <c r="A10" s="27"/>
      <c r="B10" s="28" t="s">
        <v>5</v>
      </c>
      <c r="C10" s="14"/>
      <c r="D10" s="2" t="s">
        <v>6</v>
      </c>
      <c r="G10" s="19">
        <v>2</v>
      </c>
      <c r="I10" s="26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</row>
    <row r="11" spans="1:37" x14ac:dyDescent="0.2">
      <c r="A11" s="29"/>
      <c r="B11" s="30" t="s">
        <v>4</v>
      </c>
      <c r="C11" s="15"/>
      <c r="D11" s="3" t="s">
        <v>6</v>
      </c>
      <c r="G11" s="19">
        <v>3</v>
      </c>
      <c r="I11" s="26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</row>
    <row r="12" spans="1:37" x14ac:dyDescent="0.2">
      <c r="A12" s="31"/>
      <c r="B12" s="32"/>
      <c r="C12" s="9"/>
      <c r="D12" s="33"/>
      <c r="I12" s="34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</row>
    <row r="13" spans="1:37" x14ac:dyDescent="0.2">
      <c r="A13" s="24" t="s">
        <v>20</v>
      </c>
      <c r="B13" s="25" t="s">
        <v>21</v>
      </c>
      <c r="C13" s="13">
        <f>IF(E14=11, 5, IF(AND(E14&lt;11,E14&gt;8), 4, IF(AND(E14&lt;9, E14&gt;6), 3, IF(AND(E14&lt;7,E14&gt;4), 2, IF(AND(E14&lt;5, E14&gt;2), 1, 0)))))</f>
        <v>0</v>
      </c>
      <c r="D13" s="1" t="s">
        <v>8</v>
      </c>
      <c r="E13" s="19" t="s">
        <v>8</v>
      </c>
      <c r="F13" s="19" t="s">
        <v>9</v>
      </c>
      <c r="I13" s="34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</row>
    <row r="14" spans="1:37" x14ac:dyDescent="0.2">
      <c r="A14" s="27"/>
      <c r="B14" s="28" t="s">
        <v>22</v>
      </c>
      <c r="C14" s="14"/>
      <c r="D14" s="2" t="s">
        <v>8</v>
      </c>
      <c r="E14" s="17">
        <f>COUNTIF(D13:D23, "Ja")</f>
        <v>0</v>
      </c>
      <c r="I14" s="34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</row>
    <row r="15" spans="1:37" x14ac:dyDescent="0.2">
      <c r="A15" s="27"/>
      <c r="B15" s="28" t="s">
        <v>23</v>
      </c>
      <c r="C15" s="14"/>
      <c r="D15" s="2" t="s">
        <v>8</v>
      </c>
      <c r="I15" s="34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</row>
    <row r="16" spans="1:37" x14ac:dyDescent="0.2">
      <c r="A16" s="27"/>
      <c r="B16" s="28" t="s">
        <v>24</v>
      </c>
      <c r="C16" s="14"/>
      <c r="D16" s="2" t="s">
        <v>8</v>
      </c>
      <c r="I16" s="34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</row>
    <row r="17" spans="1:37" x14ac:dyDescent="0.2">
      <c r="A17" s="27"/>
      <c r="B17" s="28" t="s">
        <v>25</v>
      </c>
      <c r="C17" s="14"/>
      <c r="D17" s="2" t="s">
        <v>8</v>
      </c>
      <c r="I17" s="34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</row>
    <row r="18" spans="1:37" x14ac:dyDescent="0.2">
      <c r="A18" s="27"/>
      <c r="B18" s="28" t="s">
        <v>27</v>
      </c>
      <c r="C18" s="14"/>
      <c r="D18" s="2" t="s">
        <v>8</v>
      </c>
      <c r="I18" s="34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</row>
    <row r="19" spans="1:37" x14ac:dyDescent="0.2">
      <c r="A19" s="27"/>
      <c r="B19" s="28" t="s">
        <v>26</v>
      </c>
      <c r="C19" s="14"/>
      <c r="D19" s="2" t="s">
        <v>8</v>
      </c>
      <c r="I19" s="34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</row>
    <row r="20" spans="1:37" x14ac:dyDescent="0.2">
      <c r="A20" s="27"/>
      <c r="B20" s="28" t="s">
        <v>28</v>
      </c>
      <c r="C20" s="14"/>
      <c r="D20" s="2" t="s">
        <v>8</v>
      </c>
      <c r="I20" s="34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</row>
    <row r="21" spans="1:37" x14ac:dyDescent="0.2">
      <c r="A21" s="27"/>
      <c r="B21" s="28" t="s">
        <v>29</v>
      </c>
      <c r="C21" s="14"/>
      <c r="D21" s="2" t="s">
        <v>8</v>
      </c>
      <c r="I21" s="34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</row>
    <row r="22" spans="1:37" x14ac:dyDescent="0.2">
      <c r="A22" s="27"/>
      <c r="B22" s="28" t="s">
        <v>30</v>
      </c>
      <c r="C22" s="14"/>
      <c r="D22" s="2" t="s">
        <v>8</v>
      </c>
      <c r="I22" s="34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</row>
    <row r="23" spans="1:37" x14ac:dyDescent="0.2">
      <c r="A23" s="29"/>
      <c r="B23" s="30" t="s">
        <v>31</v>
      </c>
      <c r="C23" s="15"/>
      <c r="D23" s="3" t="s">
        <v>8</v>
      </c>
      <c r="I23" s="34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</row>
    <row r="24" spans="1:37" x14ac:dyDescent="0.2">
      <c r="A24" s="31"/>
      <c r="B24" s="32"/>
      <c r="C24" s="9"/>
      <c r="D24" s="33"/>
      <c r="I24" s="34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</row>
    <row r="25" spans="1:37" ht="15.75" x14ac:dyDescent="0.25">
      <c r="A25" s="24" t="s">
        <v>32</v>
      </c>
      <c r="B25" s="25" t="s">
        <v>21</v>
      </c>
      <c r="C25" s="13">
        <f>IF(M35=21,5,IF(AND(M35&lt;21,M35&gt;16),4,IF(AND(M35&lt;17,M35&gt;12),3,IF(AND(M35&lt;13,M35&gt;8),2,IF(AND(M35&lt;9,M35&gt;4),1,0)))))</f>
        <v>0</v>
      </c>
      <c r="D25" s="1" t="s">
        <v>8</v>
      </c>
      <c r="E25" s="35">
        <f>IF(D25="Nee", 0, 1)</f>
        <v>0</v>
      </c>
      <c r="I25" s="34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</row>
    <row r="26" spans="1:37" ht="15.75" x14ac:dyDescent="0.25">
      <c r="A26" s="27"/>
      <c r="B26" s="28" t="s">
        <v>22</v>
      </c>
      <c r="C26" s="14"/>
      <c r="D26" s="2" t="s">
        <v>8</v>
      </c>
      <c r="E26" s="35">
        <f>IF(D26="Nee", 0, 1)</f>
        <v>0</v>
      </c>
      <c r="I26" s="34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</row>
    <row r="27" spans="1:37" x14ac:dyDescent="0.2">
      <c r="A27" s="27"/>
      <c r="B27" s="28" t="s">
        <v>33</v>
      </c>
      <c r="C27" s="14"/>
      <c r="D27" s="2">
        <v>0</v>
      </c>
      <c r="E27" s="19">
        <v>0</v>
      </c>
      <c r="F27" s="19">
        <v>1</v>
      </c>
      <c r="G27" s="19">
        <v>2</v>
      </c>
      <c r="H27" s="19">
        <v>3</v>
      </c>
      <c r="I27" s="36">
        <f>SUM(D27:D28)</f>
        <v>0</v>
      </c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</row>
    <row r="28" spans="1:37" ht="15.75" x14ac:dyDescent="0.25">
      <c r="A28" s="27"/>
      <c r="B28" s="28" t="s">
        <v>34</v>
      </c>
      <c r="C28" s="14"/>
      <c r="D28" s="2">
        <v>0</v>
      </c>
      <c r="E28" s="19">
        <v>0</v>
      </c>
      <c r="F28" s="19">
        <v>1</v>
      </c>
      <c r="G28" s="19">
        <v>2</v>
      </c>
      <c r="H28" s="19">
        <v>3</v>
      </c>
      <c r="J28" s="37">
        <f>IF(I27=6, 3, IF(AND(I27&lt;6,I27&gt;3, 2), 2, IF(AND(I27&gt;1,I27&lt;4), 1, 0)))</f>
        <v>0</v>
      </c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</row>
    <row r="29" spans="1:37" ht="15.75" x14ac:dyDescent="0.25">
      <c r="A29" s="27"/>
      <c r="B29" s="28" t="s">
        <v>35</v>
      </c>
      <c r="C29" s="14"/>
      <c r="D29" s="2" t="s">
        <v>8</v>
      </c>
      <c r="E29" s="35">
        <f>IF(D29="Nee", 0, 1)</f>
        <v>0</v>
      </c>
      <c r="I29" s="34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</row>
    <row r="30" spans="1:37" ht="15.75" x14ac:dyDescent="0.25">
      <c r="A30" s="27"/>
      <c r="B30" s="28" t="s">
        <v>36</v>
      </c>
      <c r="C30" s="14"/>
      <c r="D30" s="2" t="s">
        <v>8</v>
      </c>
      <c r="E30" s="35">
        <f>IF(D30="Nee", 0, 1)</f>
        <v>0</v>
      </c>
      <c r="I30" s="34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</row>
    <row r="31" spans="1:37" ht="15.75" x14ac:dyDescent="0.25">
      <c r="A31" s="27"/>
      <c r="B31" s="28" t="s">
        <v>37</v>
      </c>
      <c r="C31" s="14"/>
      <c r="D31" s="2">
        <v>0</v>
      </c>
      <c r="E31" s="19">
        <v>0</v>
      </c>
      <c r="F31" s="19">
        <v>1</v>
      </c>
      <c r="G31" s="19">
        <v>2</v>
      </c>
      <c r="H31" s="19">
        <v>3</v>
      </c>
      <c r="I31" s="34">
        <v>4</v>
      </c>
      <c r="J31" s="19">
        <v>5</v>
      </c>
      <c r="K31" s="19">
        <v>6</v>
      </c>
      <c r="L31" s="19">
        <v>7</v>
      </c>
      <c r="M31" s="35">
        <f>IF(D31=7, 3, IF(AND(D31&lt;7,D31&gt;4),2,IF(AND(D31&lt;5,D31&gt;2),1,0)))</f>
        <v>0</v>
      </c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</row>
    <row r="32" spans="1:37" ht="15.75" x14ac:dyDescent="0.25">
      <c r="A32" s="27"/>
      <c r="B32" s="28" t="s">
        <v>38</v>
      </c>
      <c r="C32" s="14"/>
      <c r="D32" s="2" t="s">
        <v>8</v>
      </c>
      <c r="E32" s="35">
        <f>IF(D32="Nee", 0, 1)</f>
        <v>0</v>
      </c>
      <c r="I32" s="34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</row>
    <row r="33" spans="1:37" ht="15.75" x14ac:dyDescent="0.25">
      <c r="A33" s="27"/>
      <c r="B33" s="28" t="s">
        <v>39</v>
      </c>
      <c r="C33" s="14"/>
      <c r="D33" s="2" t="s">
        <v>8</v>
      </c>
      <c r="E33" s="35">
        <f>IF(D33="Nee", 0, 1)</f>
        <v>0</v>
      </c>
      <c r="I33" s="34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</row>
    <row r="34" spans="1:37" ht="15.75" x14ac:dyDescent="0.25">
      <c r="A34" s="27"/>
      <c r="B34" s="28" t="s">
        <v>40</v>
      </c>
      <c r="C34" s="14"/>
      <c r="D34" s="2" t="s">
        <v>8</v>
      </c>
      <c r="E34" s="35">
        <f>IF(D34="Nee", 0, 1)</f>
        <v>0</v>
      </c>
      <c r="I34" s="34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</row>
    <row r="35" spans="1:37" ht="15.75" x14ac:dyDescent="0.25">
      <c r="A35" s="29"/>
      <c r="B35" s="30" t="s">
        <v>41</v>
      </c>
      <c r="C35" s="15"/>
      <c r="D35" s="3">
        <v>0</v>
      </c>
      <c r="E35" s="19">
        <v>0</v>
      </c>
      <c r="F35" s="19">
        <v>1</v>
      </c>
      <c r="G35" s="19">
        <v>2</v>
      </c>
      <c r="H35" s="19">
        <v>3</v>
      </c>
      <c r="I35" s="34">
        <v>4</v>
      </c>
      <c r="J35" s="19">
        <v>5</v>
      </c>
      <c r="K35" s="35">
        <f>IF(D35=5,2,IF(AND(D35&lt;5,D35&gt;2),1,0))</f>
        <v>0</v>
      </c>
      <c r="M35" s="17">
        <f>SUM(E25+E26+I27+J28+E29+E30+M31+E32+E33+E34+K35)</f>
        <v>0</v>
      </c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</row>
    <row r="36" spans="1:37" x14ac:dyDescent="0.2">
      <c r="A36" s="31"/>
      <c r="B36" s="32"/>
      <c r="C36" s="9"/>
      <c r="D36" s="33"/>
      <c r="I36" s="34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</row>
    <row r="37" spans="1:37" ht="15.75" x14ac:dyDescent="0.25">
      <c r="A37" s="24" t="s">
        <v>42</v>
      </c>
      <c r="B37" s="25" t="s">
        <v>21</v>
      </c>
      <c r="C37" s="13">
        <f>IF(I45=10,5,IF(AND(I45&lt;10,I45&gt;7),4,IF(AND(I45&lt;8,I45&gt;5),3,IF(AND(I45&lt;6,I45&gt;3),2,IF(AND(I45&lt;4,I45&gt;1),1,0)))))</f>
        <v>0</v>
      </c>
      <c r="D37" s="1" t="s">
        <v>8</v>
      </c>
      <c r="E37" s="35">
        <f t="shared" ref="E37:E44" si="0">IF(D37="Nee", 0, 1)</f>
        <v>0</v>
      </c>
      <c r="I37" s="34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</row>
    <row r="38" spans="1:37" ht="15.75" x14ac:dyDescent="0.25">
      <c r="A38" s="27"/>
      <c r="B38" s="28" t="s">
        <v>22</v>
      </c>
      <c r="C38" s="14"/>
      <c r="D38" s="2" t="s">
        <v>8</v>
      </c>
      <c r="E38" s="35">
        <f t="shared" si="0"/>
        <v>0</v>
      </c>
      <c r="I38" s="34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</row>
    <row r="39" spans="1:37" ht="15.75" customHeight="1" x14ac:dyDescent="0.25">
      <c r="A39" s="27"/>
      <c r="B39" s="28" t="s">
        <v>43</v>
      </c>
      <c r="C39" s="14"/>
      <c r="D39" s="2" t="s">
        <v>8</v>
      </c>
      <c r="E39" s="35">
        <f t="shared" si="0"/>
        <v>0</v>
      </c>
      <c r="I39" s="34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</row>
    <row r="40" spans="1:37" ht="15.75" x14ac:dyDescent="0.25">
      <c r="A40" s="27"/>
      <c r="B40" s="28" t="s">
        <v>44</v>
      </c>
      <c r="C40" s="14"/>
      <c r="D40" s="2" t="s">
        <v>8</v>
      </c>
      <c r="E40" s="35">
        <f t="shared" si="0"/>
        <v>0</v>
      </c>
      <c r="I40" s="34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</row>
    <row r="41" spans="1:37" ht="15.75" x14ac:dyDescent="0.25">
      <c r="A41" s="27"/>
      <c r="B41" s="28" t="s">
        <v>45</v>
      </c>
      <c r="C41" s="14"/>
      <c r="D41" s="2" t="s">
        <v>8</v>
      </c>
      <c r="E41" s="35">
        <f t="shared" si="0"/>
        <v>0</v>
      </c>
      <c r="I41" s="34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</row>
    <row r="42" spans="1:37" ht="15.75" x14ac:dyDescent="0.25">
      <c r="A42" s="27"/>
      <c r="B42" s="28" t="s">
        <v>46</v>
      </c>
      <c r="C42" s="14"/>
      <c r="D42" s="2" t="s">
        <v>8</v>
      </c>
      <c r="E42" s="35">
        <f t="shared" si="0"/>
        <v>0</v>
      </c>
      <c r="I42" s="34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</row>
    <row r="43" spans="1:37" ht="15.75" x14ac:dyDescent="0.25">
      <c r="A43" s="27"/>
      <c r="B43" s="28" t="s">
        <v>47</v>
      </c>
      <c r="C43" s="14"/>
      <c r="D43" s="2" t="s">
        <v>8</v>
      </c>
      <c r="E43" s="35">
        <f t="shared" si="0"/>
        <v>0</v>
      </c>
      <c r="I43" s="34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</row>
    <row r="44" spans="1:37" ht="15.75" x14ac:dyDescent="0.25">
      <c r="A44" s="27"/>
      <c r="B44" s="28" t="s">
        <v>48</v>
      </c>
      <c r="C44" s="14"/>
      <c r="D44" s="2" t="s">
        <v>8</v>
      </c>
      <c r="E44" s="35">
        <f t="shared" si="0"/>
        <v>0</v>
      </c>
      <c r="I44" s="34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</row>
    <row r="45" spans="1:37" x14ac:dyDescent="0.2">
      <c r="A45" s="29"/>
      <c r="B45" s="30" t="s">
        <v>49</v>
      </c>
      <c r="C45" s="15"/>
      <c r="D45" s="3" t="s">
        <v>6</v>
      </c>
      <c r="E45" s="19" t="s">
        <v>6</v>
      </c>
      <c r="F45" s="19" t="s">
        <v>50</v>
      </c>
      <c r="G45" s="19" t="s">
        <v>7</v>
      </c>
      <c r="H45" s="34">
        <f>IF(D45="Onvoldoende", 0, IF(D45="Matig",1,2))</f>
        <v>0</v>
      </c>
      <c r="I45" s="19">
        <f>SUM(E37:E43,E44,H45)</f>
        <v>0</v>
      </c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</row>
    <row r="46" spans="1:37" x14ac:dyDescent="0.2">
      <c r="A46" s="31"/>
      <c r="B46" s="32"/>
      <c r="C46" s="9"/>
      <c r="D46" s="33"/>
      <c r="I46" s="34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</row>
    <row r="47" spans="1:37" ht="15.75" x14ac:dyDescent="0.25">
      <c r="A47" s="24" t="s">
        <v>51</v>
      </c>
      <c r="B47" s="25" t="s">
        <v>21</v>
      </c>
      <c r="C47" s="13">
        <f>IF(I55=9,5,IF(AND(I55&lt;9,I55&gt;6),4,IF(AND(I55&lt;7,I55&gt;4),3,IF(AND(I55&lt;5,I55&gt;2),2,IF(AND(I55&lt;3,I55&gt;0),1,0)))))</f>
        <v>0</v>
      </c>
      <c r="D47" s="1" t="s">
        <v>8</v>
      </c>
      <c r="E47" s="35">
        <f t="shared" ref="E47:E55" si="1">IF(D47="Nee", 0, 1)</f>
        <v>0</v>
      </c>
      <c r="I47" s="34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</row>
    <row r="48" spans="1:37" ht="15.75" x14ac:dyDescent="0.25">
      <c r="A48" s="27"/>
      <c r="B48" s="28" t="s">
        <v>22</v>
      </c>
      <c r="C48" s="14"/>
      <c r="D48" s="2" t="s">
        <v>8</v>
      </c>
      <c r="E48" s="35">
        <f t="shared" si="1"/>
        <v>0</v>
      </c>
      <c r="I48" s="34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</row>
    <row r="49" spans="1:37" ht="15.75" x14ac:dyDescent="0.25">
      <c r="A49" s="27"/>
      <c r="B49" s="28" t="s">
        <v>52</v>
      </c>
      <c r="C49" s="14"/>
      <c r="D49" s="2" t="s">
        <v>8</v>
      </c>
      <c r="E49" s="35">
        <f t="shared" si="1"/>
        <v>0</v>
      </c>
      <c r="I49" s="34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</row>
    <row r="50" spans="1:37" ht="15.75" x14ac:dyDescent="0.25">
      <c r="A50" s="27"/>
      <c r="B50" s="28" t="s">
        <v>53</v>
      </c>
      <c r="C50" s="14"/>
      <c r="D50" s="2" t="s">
        <v>8</v>
      </c>
      <c r="E50" s="35">
        <f t="shared" si="1"/>
        <v>0</v>
      </c>
      <c r="I50" s="34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</row>
    <row r="51" spans="1:37" ht="15.75" x14ac:dyDescent="0.25">
      <c r="A51" s="27"/>
      <c r="B51" s="28" t="s">
        <v>54</v>
      </c>
      <c r="C51" s="14"/>
      <c r="D51" s="2" t="s">
        <v>8</v>
      </c>
      <c r="E51" s="35">
        <f t="shared" si="1"/>
        <v>0</v>
      </c>
      <c r="I51" s="34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</row>
    <row r="52" spans="1:37" ht="15.75" x14ac:dyDescent="0.25">
      <c r="A52" s="27"/>
      <c r="B52" s="28" t="s">
        <v>55</v>
      </c>
      <c r="C52" s="14"/>
      <c r="D52" s="2" t="s">
        <v>8</v>
      </c>
      <c r="E52" s="35">
        <f t="shared" si="1"/>
        <v>0</v>
      </c>
      <c r="I52" s="34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</row>
    <row r="53" spans="1:37" ht="15.75" x14ac:dyDescent="0.25">
      <c r="A53" s="27"/>
      <c r="B53" s="28" t="s">
        <v>56</v>
      </c>
      <c r="C53" s="14"/>
      <c r="D53" s="2" t="s">
        <v>8</v>
      </c>
      <c r="E53" s="35">
        <f t="shared" si="1"/>
        <v>0</v>
      </c>
      <c r="I53" s="34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</row>
    <row r="54" spans="1:37" ht="15.75" x14ac:dyDescent="0.25">
      <c r="A54" s="27"/>
      <c r="B54" s="28" t="s">
        <v>57</v>
      </c>
      <c r="C54" s="14"/>
      <c r="D54" s="2" t="s">
        <v>8</v>
      </c>
      <c r="E54" s="35">
        <f t="shared" si="1"/>
        <v>0</v>
      </c>
      <c r="I54" s="34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</row>
    <row r="55" spans="1:37" ht="15.75" x14ac:dyDescent="0.25">
      <c r="A55" s="29"/>
      <c r="B55" s="30" t="s">
        <v>58</v>
      </c>
      <c r="C55" s="15"/>
      <c r="D55" s="3" t="s">
        <v>8</v>
      </c>
      <c r="E55" s="35">
        <f t="shared" si="1"/>
        <v>0</v>
      </c>
      <c r="I55" s="34">
        <f>SUM(E47:E55)</f>
        <v>0</v>
      </c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</row>
    <row r="56" spans="1:37" ht="15.75" x14ac:dyDescent="0.25">
      <c r="A56" s="31"/>
      <c r="B56" s="32"/>
      <c r="C56" s="9"/>
      <c r="D56" s="33"/>
      <c r="E56" s="38"/>
      <c r="I56" s="34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</row>
    <row r="57" spans="1:37" ht="15.75" x14ac:dyDescent="0.25">
      <c r="A57" s="24" t="s">
        <v>59</v>
      </c>
      <c r="B57" s="25" t="s">
        <v>21</v>
      </c>
      <c r="C57" s="13">
        <f>IF(I66=10,5,IF(AND(I66&lt;10,I66&gt;7),4,IF(AND(I66&lt;8,I66&gt;5),3,IF(AND(I66&lt;6,I66&gt;3),2,IF(AND(I66&lt;4,I66&gt;1),1,0)))))</f>
        <v>0</v>
      </c>
      <c r="D57" s="1" t="s">
        <v>8</v>
      </c>
      <c r="E57" s="35">
        <f t="shared" ref="E57:E66" si="2">IF(D57="Nee", 0, 1)</f>
        <v>0</v>
      </c>
      <c r="I57" s="34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</row>
    <row r="58" spans="1:37" ht="15.75" x14ac:dyDescent="0.25">
      <c r="A58" s="27"/>
      <c r="B58" s="28" t="s">
        <v>22</v>
      </c>
      <c r="C58" s="14"/>
      <c r="D58" s="2" t="s">
        <v>8</v>
      </c>
      <c r="E58" s="35">
        <f t="shared" si="2"/>
        <v>0</v>
      </c>
      <c r="I58" s="34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</row>
    <row r="59" spans="1:37" ht="15.75" x14ac:dyDescent="0.25">
      <c r="A59" s="27"/>
      <c r="B59" s="28" t="s">
        <v>60</v>
      </c>
      <c r="C59" s="14"/>
      <c r="D59" s="2" t="s">
        <v>8</v>
      </c>
      <c r="E59" s="35">
        <f t="shared" si="2"/>
        <v>0</v>
      </c>
      <c r="I59" s="34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</row>
    <row r="60" spans="1:37" ht="15.75" x14ac:dyDescent="0.25">
      <c r="A60" s="27"/>
      <c r="B60" s="28" t="s">
        <v>61</v>
      </c>
      <c r="C60" s="14"/>
      <c r="D60" s="2" t="s">
        <v>8</v>
      </c>
      <c r="E60" s="35">
        <f t="shared" si="2"/>
        <v>0</v>
      </c>
      <c r="I60" s="34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</row>
    <row r="61" spans="1:37" ht="15.75" x14ac:dyDescent="0.25">
      <c r="A61" s="27"/>
      <c r="B61" s="28" t="s">
        <v>62</v>
      </c>
      <c r="C61" s="14"/>
      <c r="D61" s="2" t="s">
        <v>8</v>
      </c>
      <c r="E61" s="35">
        <f t="shared" si="2"/>
        <v>0</v>
      </c>
      <c r="I61" s="34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</row>
    <row r="62" spans="1:37" ht="15.75" x14ac:dyDescent="0.25">
      <c r="A62" s="27"/>
      <c r="B62" s="28" t="s">
        <v>63</v>
      </c>
      <c r="C62" s="14"/>
      <c r="D62" s="2" t="s">
        <v>8</v>
      </c>
      <c r="E62" s="35">
        <f t="shared" si="2"/>
        <v>0</v>
      </c>
      <c r="I62" s="34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</row>
    <row r="63" spans="1:37" ht="15.75" x14ac:dyDescent="0.25">
      <c r="A63" s="27"/>
      <c r="B63" s="28" t="s">
        <v>64</v>
      </c>
      <c r="C63" s="14"/>
      <c r="D63" s="2" t="s">
        <v>8</v>
      </c>
      <c r="E63" s="35">
        <f t="shared" si="2"/>
        <v>0</v>
      </c>
      <c r="I63" s="34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</row>
    <row r="64" spans="1:37" ht="15.75" x14ac:dyDescent="0.25">
      <c r="A64" s="27"/>
      <c r="B64" s="28" t="s">
        <v>65</v>
      </c>
      <c r="C64" s="14"/>
      <c r="D64" s="2" t="s">
        <v>8</v>
      </c>
      <c r="E64" s="35">
        <f t="shared" si="2"/>
        <v>0</v>
      </c>
      <c r="I64" s="34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</row>
    <row r="65" spans="1:37" ht="15.75" x14ac:dyDescent="0.25">
      <c r="A65" s="27"/>
      <c r="B65" s="28" t="s">
        <v>66</v>
      </c>
      <c r="C65" s="14"/>
      <c r="D65" s="2" t="s">
        <v>8</v>
      </c>
      <c r="E65" s="35">
        <f t="shared" si="2"/>
        <v>0</v>
      </c>
      <c r="I65" s="34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</row>
    <row r="66" spans="1:37" ht="15.75" x14ac:dyDescent="0.25">
      <c r="A66" s="29"/>
      <c r="B66" s="30" t="s">
        <v>67</v>
      </c>
      <c r="C66" s="15"/>
      <c r="D66" s="3" t="s">
        <v>8</v>
      </c>
      <c r="E66" s="35">
        <f t="shared" si="2"/>
        <v>0</v>
      </c>
      <c r="I66" s="34">
        <f>SUM(E57:E66)</f>
        <v>0</v>
      </c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</row>
    <row r="67" spans="1:37" ht="15.75" x14ac:dyDescent="0.25">
      <c r="A67" s="31"/>
      <c r="B67" s="32"/>
      <c r="C67" s="9"/>
      <c r="D67" s="33"/>
      <c r="E67" s="38"/>
      <c r="I67" s="34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</row>
    <row r="68" spans="1:37" ht="15.75" x14ac:dyDescent="0.25">
      <c r="A68" s="24" t="s">
        <v>73</v>
      </c>
      <c r="B68" s="25" t="s">
        <v>21</v>
      </c>
      <c r="C68" s="13">
        <f>IF(I72=8,5,IF(I72=7,4,IF(I72=6,3,IF(I72=5,2,IF(I72=4,1,0)))))</f>
        <v>0</v>
      </c>
      <c r="D68" s="1" t="s">
        <v>8</v>
      </c>
      <c r="E68" s="35">
        <f>IF(D68="Nee", 0, 1)</f>
        <v>0</v>
      </c>
      <c r="I68" s="34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</row>
    <row r="69" spans="1:37" ht="15.75" x14ac:dyDescent="0.25">
      <c r="A69" s="27"/>
      <c r="B69" s="28" t="s">
        <v>22</v>
      </c>
      <c r="C69" s="14"/>
      <c r="D69" s="2" t="s">
        <v>8</v>
      </c>
      <c r="E69" s="35">
        <f>IF(D69="Nee", 0, 1)</f>
        <v>0</v>
      </c>
      <c r="I69" s="34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</row>
    <row r="70" spans="1:37" x14ac:dyDescent="0.2">
      <c r="A70" s="27"/>
      <c r="B70" s="28" t="s">
        <v>68</v>
      </c>
      <c r="C70" s="14"/>
      <c r="D70" s="2" t="s">
        <v>69</v>
      </c>
      <c r="E70" s="17" t="s">
        <v>69</v>
      </c>
      <c r="F70" s="19" t="s">
        <v>6</v>
      </c>
      <c r="G70" s="19" t="s">
        <v>50</v>
      </c>
      <c r="H70" s="19" t="s">
        <v>7</v>
      </c>
      <c r="I70" s="34" t="s">
        <v>70</v>
      </c>
      <c r="J70" s="19">
        <f>IF(D70="Niet gemaakt",0,IF(D70="Onvoldoende",1,IF(D70="Matig",2,IF(D70="Voldoende",3,4))))</f>
        <v>0</v>
      </c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</row>
    <row r="71" spans="1:37" ht="15.75" x14ac:dyDescent="0.25">
      <c r="A71" s="27"/>
      <c r="B71" s="28" t="s">
        <v>71</v>
      </c>
      <c r="C71" s="14"/>
      <c r="D71" s="2" t="s">
        <v>8</v>
      </c>
      <c r="E71" s="35">
        <f>IF(D71="Nee", 0, 1)</f>
        <v>0</v>
      </c>
      <c r="I71" s="34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</row>
    <row r="72" spans="1:37" ht="15.75" x14ac:dyDescent="0.25">
      <c r="A72" s="29"/>
      <c r="B72" s="30" t="s">
        <v>72</v>
      </c>
      <c r="C72" s="15"/>
      <c r="D72" s="3" t="s">
        <v>8</v>
      </c>
      <c r="E72" s="35">
        <f>IF(D72="Nee", 0, 1)</f>
        <v>0</v>
      </c>
      <c r="I72" s="34">
        <f>SUM(E68:E69,J70,E71:E72)</f>
        <v>0</v>
      </c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</row>
    <row r="73" spans="1:37" ht="15.75" x14ac:dyDescent="0.25">
      <c r="A73" s="31"/>
      <c r="B73" s="32"/>
      <c r="C73" s="9"/>
      <c r="D73" s="33"/>
      <c r="E73" s="38"/>
      <c r="I73" s="34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</row>
    <row r="74" spans="1:37" x14ac:dyDescent="0.2">
      <c r="A74" s="39"/>
      <c r="B74" s="40" t="s">
        <v>11</v>
      </c>
      <c r="C74" s="41">
        <f>SUM(C68,C57,C47,C37,C25,C13,C6)</f>
        <v>0</v>
      </c>
      <c r="D74" s="42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</row>
    <row r="75" spans="1:37" ht="15.75" x14ac:dyDescent="0.25">
      <c r="A75" s="43"/>
      <c r="B75" s="44" t="s">
        <v>12</v>
      </c>
      <c r="C75" s="45">
        <f>SUM(((9/I75)*C74)+1)</f>
        <v>1</v>
      </c>
      <c r="D75" s="46"/>
      <c r="I75" s="19">
        <v>32</v>
      </c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</row>
    <row r="76" spans="1:37" x14ac:dyDescent="0.2">
      <c r="A76" s="16"/>
      <c r="B76" s="17"/>
      <c r="C76" s="16"/>
      <c r="D76" s="18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</row>
    <row r="77" spans="1:37" x14ac:dyDescent="0.2">
      <c r="A77" s="16"/>
      <c r="B77" s="17"/>
      <c r="C77" s="16"/>
      <c r="D77" s="18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</row>
    <row r="78" spans="1:37" x14ac:dyDescent="0.2">
      <c r="A78" s="16"/>
      <c r="B78" s="17"/>
      <c r="C78" s="16"/>
      <c r="D78" s="18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</row>
    <row r="79" spans="1:37" x14ac:dyDescent="0.2">
      <c r="A79" s="16"/>
      <c r="B79" s="17"/>
      <c r="C79" s="16"/>
      <c r="D79" s="18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</row>
    <row r="80" spans="1:37" x14ac:dyDescent="0.2">
      <c r="A80" s="16"/>
      <c r="B80" s="17"/>
      <c r="C80" s="16"/>
      <c r="D80" s="18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</row>
    <row r="81" spans="1:37" x14ac:dyDescent="0.2">
      <c r="A81" s="16"/>
      <c r="B81" s="17"/>
      <c r="C81" s="16"/>
      <c r="D81" s="18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</row>
    <row r="82" spans="1:37" x14ac:dyDescent="0.2">
      <c r="A82" s="16"/>
      <c r="B82" s="17"/>
      <c r="C82" s="16"/>
      <c r="D82" s="18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</row>
    <row r="83" spans="1:37" x14ac:dyDescent="0.2">
      <c r="AE83" s="17"/>
      <c r="AF83" s="17"/>
      <c r="AG83" s="17"/>
      <c r="AH83" s="17"/>
      <c r="AI83" s="17"/>
      <c r="AJ83" s="17"/>
      <c r="AK83" s="17"/>
    </row>
  </sheetData>
  <sheetProtection algorithmName="SHA-512" hashValue="/A46NyTdvbla1C4g37HQO/0/kS6frKiN9D1zrAisbG+WtBWd+pttd/gzWYoGDRze8WFKEfdO1e39GssF726FgA==" saltValue="mL86KyheeuqUgxKm6a0wYg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C40:C44 C6:C38 B6:B73 A6:A38 C50:C54 C46:C48 A40:A73" name="Bereik1"/>
  </protectedRanges>
  <mergeCells count="19">
    <mergeCell ref="A57:A66"/>
    <mergeCell ref="C57:C66"/>
    <mergeCell ref="A68:A72"/>
    <mergeCell ref="C68:C72"/>
    <mergeCell ref="C74:D74"/>
    <mergeCell ref="C75:D75"/>
    <mergeCell ref="A25:A35"/>
    <mergeCell ref="C25:C35"/>
    <mergeCell ref="A37:A45"/>
    <mergeCell ref="C37:C45"/>
    <mergeCell ref="A47:A55"/>
    <mergeCell ref="C47:C55"/>
    <mergeCell ref="A2:D2"/>
    <mergeCell ref="A4:B4"/>
    <mergeCell ref="A6:A11"/>
    <mergeCell ref="C6:C11"/>
    <mergeCell ref="I6:I11"/>
    <mergeCell ref="A13:A23"/>
    <mergeCell ref="C13:C23"/>
  </mergeCells>
  <dataValidations count="8">
    <dataValidation type="list" allowBlank="1" showInputMessage="1" showErrorMessage="1" sqref="D6:D11">
      <formula1>$G$6:$G$7</formula1>
    </dataValidation>
    <dataValidation type="list" allowBlank="1" showInputMessage="1" showErrorMessage="1" sqref="D13:D23 D25:D26 D29:D30 D32:D34 D37:D44 D47:D66 D68:D69 D71:D72">
      <formula1>$E$13:$F$13</formula1>
    </dataValidation>
    <dataValidation type="list" allowBlank="1" showInputMessage="1" showErrorMessage="1" sqref="D27">
      <formula1>$E$27:$H$27</formula1>
    </dataValidation>
    <dataValidation type="list" allowBlank="1" showInputMessage="1" showErrorMessage="1" sqref="D28">
      <formula1>$E$28:$H$28</formula1>
    </dataValidation>
    <dataValidation type="list" allowBlank="1" showInputMessage="1" showErrorMessage="1" sqref="D31">
      <formula1>$E$31:$L$31</formula1>
    </dataValidation>
    <dataValidation type="list" allowBlank="1" showInputMessage="1" showErrorMessage="1" sqref="D35">
      <formula1>$E$35:$J$35</formula1>
    </dataValidation>
    <dataValidation type="list" allowBlank="1" showInputMessage="1" showErrorMessage="1" sqref="D45">
      <formula1>$E$45:$G$45</formula1>
    </dataValidation>
    <dataValidation type="list" allowBlank="1" showInputMessage="1" showErrorMessage="1" sqref="D70">
      <formula1>$E$70:$I$70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3"/>
  <sheetViews>
    <sheetView workbookViewId="0">
      <selection sqref="A1:XFD1048576"/>
    </sheetView>
  </sheetViews>
  <sheetFormatPr defaultRowHeight="15" x14ac:dyDescent="0.2"/>
  <cols>
    <col min="1" max="1" width="9.140625" style="47"/>
    <col min="2" max="2" width="99.5703125" style="19" bestFit="1" customWidth="1"/>
    <col min="3" max="3" width="5.42578125" style="47" customWidth="1"/>
    <col min="4" max="4" width="15.5703125" style="48" bestFit="1" customWidth="1"/>
    <col min="5" max="5" width="9.140625" style="19" hidden="1" customWidth="1"/>
    <col min="6" max="6" width="10.5703125" style="19" hidden="1" customWidth="1"/>
    <col min="7" max="12" width="9.140625" style="19" hidden="1" customWidth="1"/>
    <col min="13" max="13" width="0" style="19" hidden="1" customWidth="1"/>
    <col min="14" max="16384" width="9.140625" style="19"/>
  </cols>
  <sheetData>
    <row r="1" spans="1:37" x14ac:dyDescent="0.2">
      <c r="A1" s="16"/>
      <c r="B1" s="17"/>
      <c r="C1" s="16"/>
      <c r="D1" s="18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</row>
    <row r="2" spans="1:37" ht="15.75" x14ac:dyDescent="0.2">
      <c r="A2" s="20" t="s">
        <v>74</v>
      </c>
      <c r="B2" s="20"/>
      <c r="C2" s="20"/>
      <c r="D2" s="20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</row>
    <row r="3" spans="1:37" ht="15.75" x14ac:dyDescent="0.2">
      <c r="A3" s="21"/>
      <c r="B3" s="21"/>
      <c r="C3" s="21"/>
      <c r="D3" s="21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</row>
    <row r="4" spans="1:37" ht="30" customHeight="1" x14ac:dyDescent="0.2">
      <c r="A4" s="11" t="s">
        <v>13</v>
      </c>
      <c r="B4" s="12"/>
      <c r="C4" s="16"/>
      <c r="D4" s="4" t="s">
        <v>14</v>
      </c>
      <c r="E4" s="22"/>
      <c r="F4" s="22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5" spans="1:37" x14ac:dyDescent="0.2">
      <c r="A5" s="16"/>
      <c r="B5" s="23"/>
      <c r="C5" s="16"/>
      <c r="D5" s="18"/>
      <c r="E5" s="17">
        <f>COUNTIF(D6:D11, "Voldoende")</f>
        <v>0</v>
      </c>
      <c r="F5" s="17">
        <f>COUNTIF(D6:D11, "Onvoldoende")</f>
        <v>6</v>
      </c>
      <c r="G5" s="17"/>
      <c r="H5" s="17"/>
      <c r="I5" s="17" t="s">
        <v>10</v>
      </c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</row>
    <row r="6" spans="1:37" x14ac:dyDescent="0.2">
      <c r="A6" s="24" t="s">
        <v>0</v>
      </c>
      <c r="B6" s="25" t="s">
        <v>1</v>
      </c>
      <c r="C6" s="13">
        <f>IF(E5&gt;5, 2, IF(AND(E5&gt;2,E5&lt;6), 1, 0))</f>
        <v>0</v>
      </c>
      <c r="D6" s="1" t="s">
        <v>6</v>
      </c>
      <c r="G6" s="19" t="s">
        <v>7</v>
      </c>
      <c r="I6" s="26">
        <v>2</v>
      </c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</row>
    <row r="7" spans="1:37" x14ac:dyDescent="0.2">
      <c r="A7" s="27"/>
      <c r="B7" s="28" t="s">
        <v>2</v>
      </c>
      <c r="C7" s="14"/>
      <c r="D7" s="2" t="s">
        <v>6</v>
      </c>
      <c r="G7" s="19" t="s">
        <v>6</v>
      </c>
      <c r="I7" s="26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</row>
    <row r="8" spans="1:37" x14ac:dyDescent="0.2">
      <c r="A8" s="27"/>
      <c r="B8" s="28" t="s">
        <v>19</v>
      </c>
      <c r="C8" s="14"/>
      <c r="D8" s="2" t="s">
        <v>6</v>
      </c>
      <c r="G8" s="19">
        <v>0</v>
      </c>
      <c r="I8" s="26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</row>
    <row r="9" spans="1:37" x14ac:dyDescent="0.2">
      <c r="A9" s="27"/>
      <c r="B9" s="28" t="s">
        <v>3</v>
      </c>
      <c r="C9" s="14"/>
      <c r="D9" s="2" t="s">
        <v>6</v>
      </c>
      <c r="G9" s="19">
        <v>1</v>
      </c>
      <c r="I9" s="26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</row>
    <row r="10" spans="1:37" x14ac:dyDescent="0.2">
      <c r="A10" s="27"/>
      <c r="B10" s="28" t="s">
        <v>5</v>
      </c>
      <c r="C10" s="14"/>
      <c r="D10" s="2" t="s">
        <v>6</v>
      </c>
      <c r="G10" s="19">
        <v>2</v>
      </c>
      <c r="I10" s="26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</row>
    <row r="11" spans="1:37" x14ac:dyDescent="0.2">
      <c r="A11" s="29"/>
      <c r="B11" s="30" t="s">
        <v>4</v>
      </c>
      <c r="C11" s="15"/>
      <c r="D11" s="3" t="s">
        <v>6</v>
      </c>
      <c r="G11" s="19">
        <v>3</v>
      </c>
      <c r="I11" s="26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</row>
    <row r="12" spans="1:37" x14ac:dyDescent="0.2">
      <c r="A12" s="31"/>
      <c r="B12" s="32"/>
      <c r="C12" s="9"/>
      <c r="D12" s="33"/>
      <c r="I12" s="34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</row>
    <row r="13" spans="1:37" x14ac:dyDescent="0.2">
      <c r="A13" s="24" t="s">
        <v>20</v>
      </c>
      <c r="B13" s="25" t="s">
        <v>21</v>
      </c>
      <c r="C13" s="13">
        <f>IF(E14=11, 5, IF(AND(E14&lt;11,E14&gt;8), 4, IF(AND(E14&lt;9, E14&gt;6), 3, IF(AND(E14&lt;7,E14&gt;4), 2, IF(AND(E14&lt;5, E14&gt;2), 1, 0)))))</f>
        <v>0</v>
      </c>
      <c r="D13" s="1" t="s">
        <v>8</v>
      </c>
      <c r="E13" s="19" t="s">
        <v>8</v>
      </c>
      <c r="F13" s="19" t="s">
        <v>9</v>
      </c>
      <c r="I13" s="34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</row>
    <row r="14" spans="1:37" x14ac:dyDescent="0.2">
      <c r="A14" s="27"/>
      <c r="B14" s="28" t="s">
        <v>22</v>
      </c>
      <c r="C14" s="14"/>
      <c r="D14" s="2" t="s">
        <v>8</v>
      </c>
      <c r="E14" s="17">
        <f>COUNTIF(D13:D23, "Ja")</f>
        <v>0</v>
      </c>
      <c r="I14" s="34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</row>
    <row r="15" spans="1:37" x14ac:dyDescent="0.2">
      <c r="A15" s="27"/>
      <c r="B15" s="28" t="s">
        <v>23</v>
      </c>
      <c r="C15" s="14"/>
      <c r="D15" s="2" t="s">
        <v>8</v>
      </c>
      <c r="I15" s="34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</row>
    <row r="16" spans="1:37" x14ac:dyDescent="0.2">
      <c r="A16" s="27"/>
      <c r="B16" s="28" t="s">
        <v>24</v>
      </c>
      <c r="C16" s="14"/>
      <c r="D16" s="2" t="s">
        <v>8</v>
      </c>
      <c r="I16" s="34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</row>
    <row r="17" spans="1:37" x14ac:dyDescent="0.2">
      <c r="A17" s="27"/>
      <c r="B17" s="28" t="s">
        <v>25</v>
      </c>
      <c r="C17" s="14"/>
      <c r="D17" s="2" t="s">
        <v>8</v>
      </c>
      <c r="I17" s="34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</row>
    <row r="18" spans="1:37" x14ac:dyDescent="0.2">
      <c r="A18" s="27"/>
      <c r="B18" s="28" t="s">
        <v>27</v>
      </c>
      <c r="C18" s="14"/>
      <c r="D18" s="2" t="s">
        <v>8</v>
      </c>
      <c r="I18" s="34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</row>
    <row r="19" spans="1:37" x14ac:dyDescent="0.2">
      <c r="A19" s="27"/>
      <c r="B19" s="28" t="s">
        <v>26</v>
      </c>
      <c r="C19" s="14"/>
      <c r="D19" s="2" t="s">
        <v>8</v>
      </c>
      <c r="I19" s="34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</row>
    <row r="20" spans="1:37" x14ac:dyDescent="0.2">
      <c r="A20" s="27"/>
      <c r="B20" s="28" t="s">
        <v>28</v>
      </c>
      <c r="C20" s="14"/>
      <c r="D20" s="2" t="s">
        <v>8</v>
      </c>
      <c r="I20" s="34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</row>
    <row r="21" spans="1:37" x14ac:dyDescent="0.2">
      <c r="A21" s="27"/>
      <c r="B21" s="28" t="s">
        <v>29</v>
      </c>
      <c r="C21" s="14"/>
      <c r="D21" s="2" t="s">
        <v>8</v>
      </c>
      <c r="I21" s="34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</row>
    <row r="22" spans="1:37" x14ac:dyDescent="0.2">
      <c r="A22" s="27"/>
      <c r="B22" s="28" t="s">
        <v>30</v>
      </c>
      <c r="C22" s="14"/>
      <c r="D22" s="2" t="s">
        <v>8</v>
      </c>
      <c r="I22" s="34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</row>
    <row r="23" spans="1:37" x14ac:dyDescent="0.2">
      <c r="A23" s="29"/>
      <c r="B23" s="30" t="s">
        <v>31</v>
      </c>
      <c r="C23" s="15"/>
      <c r="D23" s="3" t="s">
        <v>8</v>
      </c>
      <c r="I23" s="34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</row>
    <row r="24" spans="1:37" x14ac:dyDescent="0.2">
      <c r="A24" s="31"/>
      <c r="B24" s="32"/>
      <c r="C24" s="9"/>
      <c r="D24" s="33"/>
      <c r="I24" s="34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</row>
    <row r="25" spans="1:37" ht="15.75" x14ac:dyDescent="0.25">
      <c r="A25" s="24" t="s">
        <v>32</v>
      </c>
      <c r="B25" s="25" t="s">
        <v>21</v>
      </c>
      <c r="C25" s="13">
        <f>IF(M35=21,5,IF(AND(M35&lt;21,M35&gt;16),4,IF(AND(M35&lt;17,M35&gt;12),3,IF(AND(M35&lt;13,M35&gt;8),2,IF(AND(M35&lt;9,M35&gt;4),1,0)))))</f>
        <v>0</v>
      </c>
      <c r="D25" s="1" t="s">
        <v>8</v>
      </c>
      <c r="E25" s="35">
        <f>IF(D25="Nee", 0, 1)</f>
        <v>0</v>
      </c>
      <c r="I25" s="34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</row>
    <row r="26" spans="1:37" ht="15.75" x14ac:dyDescent="0.25">
      <c r="A26" s="27"/>
      <c r="B26" s="28" t="s">
        <v>22</v>
      </c>
      <c r="C26" s="14"/>
      <c r="D26" s="2" t="s">
        <v>8</v>
      </c>
      <c r="E26" s="35">
        <f>IF(D26="Nee", 0, 1)</f>
        <v>0</v>
      </c>
      <c r="I26" s="34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</row>
    <row r="27" spans="1:37" x14ac:dyDescent="0.2">
      <c r="A27" s="27"/>
      <c r="B27" s="28" t="s">
        <v>33</v>
      </c>
      <c r="C27" s="14"/>
      <c r="D27" s="2">
        <v>0</v>
      </c>
      <c r="E27" s="19">
        <v>0</v>
      </c>
      <c r="F27" s="19">
        <v>1</v>
      </c>
      <c r="G27" s="19">
        <v>2</v>
      </c>
      <c r="H27" s="19">
        <v>3</v>
      </c>
      <c r="I27" s="36">
        <f>SUM(D27:D28)</f>
        <v>0</v>
      </c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</row>
    <row r="28" spans="1:37" ht="15.75" x14ac:dyDescent="0.25">
      <c r="A28" s="27"/>
      <c r="B28" s="28" t="s">
        <v>34</v>
      </c>
      <c r="C28" s="14"/>
      <c r="D28" s="2">
        <v>0</v>
      </c>
      <c r="E28" s="19">
        <v>0</v>
      </c>
      <c r="F28" s="19">
        <v>1</v>
      </c>
      <c r="G28" s="19">
        <v>2</v>
      </c>
      <c r="H28" s="19">
        <v>3</v>
      </c>
      <c r="J28" s="37">
        <f>IF(I27=6, 3, IF(AND(I27&lt;6,I27&gt;3, 2), 2, IF(AND(I27&gt;1,I27&lt;4), 1, 0)))</f>
        <v>0</v>
      </c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</row>
    <row r="29" spans="1:37" ht="15.75" x14ac:dyDescent="0.25">
      <c r="A29" s="27"/>
      <c r="B29" s="28" t="s">
        <v>35</v>
      </c>
      <c r="C29" s="14"/>
      <c r="D29" s="2" t="s">
        <v>8</v>
      </c>
      <c r="E29" s="35">
        <f>IF(D29="Nee", 0, 1)</f>
        <v>0</v>
      </c>
      <c r="I29" s="34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</row>
    <row r="30" spans="1:37" ht="15.75" x14ac:dyDescent="0.25">
      <c r="A30" s="27"/>
      <c r="B30" s="28" t="s">
        <v>36</v>
      </c>
      <c r="C30" s="14"/>
      <c r="D30" s="2" t="s">
        <v>8</v>
      </c>
      <c r="E30" s="35">
        <f>IF(D30="Nee", 0, 1)</f>
        <v>0</v>
      </c>
      <c r="I30" s="34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</row>
    <row r="31" spans="1:37" ht="15.75" x14ac:dyDescent="0.25">
      <c r="A31" s="27"/>
      <c r="B31" s="28" t="s">
        <v>37</v>
      </c>
      <c r="C31" s="14"/>
      <c r="D31" s="2">
        <v>0</v>
      </c>
      <c r="E31" s="19">
        <v>0</v>
      </c>
      <c r="F31" s="19">
        <v>1</v>
      </c>
      <c r="G31" s="19">
        <v>2</v>
      </c>
      <c r="H31" s="19">
        <v>3</v>
      </c>
      <c r="I31" s="34">
        <v>4</v>
      </c>
      <c r="J31" s="19">
        <v>5</v>
      </c>
      <c r="K31" s="19">
        <v>6</v>
      </c>
      <c r="L31" s="19">
        <v>7</v>
      </c>
      <c r="M31" s="35">
        <f>IF(D31=7, 3, IF(AND(D31&lt;7,D31&gt;4),2,IF(AND(D31&lt;5,D31&gt;2),1,0)))</f>
        <v>0</v>
      </c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</row>
    <row r="32" spans="1:37" ht="15.75" x14ac:dyDescent="0.25">
      <c r="A32" s="27"/>
      <c r="B32" s="28" t="s">
        <v>38</v>
      </c>
      <c r="C32" s="14"/>
      <c r="D32" s="2" t="s">
        <v>8</v>
      </c>
      <c r="E32" s="35">
        <f>IF(D32="Nee", 0, 1)</f>
        <v>0</v>
      </c>
      <c r="I32" s="34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</row>
    <row r="33" spans="1:37" ht="15.75" x14ac:dyDescent="0.25">
      <c r="A33" s="27"/>
      <c r="B33" s="28" t="s">
        <v>39</v>
      </c>
      <c r="C33" s="14"/>
      <c r="D33" s="2" t="s">
        <v>8</v>
      </c>
      <c r="E33" s="35">
        <f>IF(D33="Nee", 0, 1)</f>
        <v>0</v>
      </c>
      <c r="I33" s="34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</row>
    <row r="34" spans="1:37" ht="15.75" x14ac:dyDescent="0.25">
      <c r="A34" s="27"/>
      <c r="B34" s="28" t="s">
        <v>40</v>
      </c>
      <c r="C34" s="14"/>
      <c r="D34" s="2" t="s">
        <v>8</v>
      </c>
      <c r="E34" s="35">
        <f>IF(D34="Nee", 0, 1)</f>
        <v>0</v>
      </c>
      <c r="I34" s="34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</row>
    <row r="35" spans="1:37" ht="15.75" x14ac:dyDescent="0.25">
      <c r="A35" s="29"/>
      <c r="B35" s="30" t="s">
        <v>41</v>
      </c>
      <c r="C35" s="15"/>
      <c r="D35" s="3">
        <v>0</v>
      </c>
      <c r="E35" s="19">
        <v>0</v>
      </c>
      <c r="F35" s="19">
        <v>1</v>
      </c>
      <c r="G35" s="19">
        <v>2</v>
      </c>
      <c r="H35" s="19">
        <v>3</v>
      </c>
      <c r="I35" s="34">
        <v>4</v>
      </c>
      <c r="J35" s="19">
        <v>5</v>
      </c>
      <c r="K35" s="35">
        <f>IF(D35=5,2,IF(AND(D35&lt;5,D35&gt;2),1,0))</f>
        <v>0</v>
      </c>
      <c r="M35" s="17">
        <f>SUM(E25+E26+I27+J28+E29+E30+M31+E32+E33+E34+K35)</f>
        <v>0</v>
      </c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</row>
    <row r="36" spans="1:37" x14ac:dyDescent="0.2">
      <c r="A36" s="31"/>
      <c r="B36" s="32"/>
      <c r="C36" s="9"/>
      <c r="D36" s="33"/>
      <c r="I36" s="34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</row>
    <row r="37" spans="1:37" ht="15.75" x14ac:dyDescent="0.25">
      <c r="A37" s="24" t="s">
        <v>42</v>
      </c>
      <c r="B37" s="25" t="s">
        <v>21</v>
      </c>
      <c r="C37" s="13">
        <f>IF(I45=10,5,IF(AND(I45&lt;10,I45&gt;7),4,IF(AND(I45&lt;8,I45&gt;5),3,IF(AND(I45&lt;6,I45&gt;3),2,IF(AND(I45&lt;4,I45&gt;1),1,0)))))</f>
        <v>0</v>
      </c>
      <c r="D37" s="1" t="s">
        <v>8</v>
      </c>
      <c r="E37" s="35">
        <f t="shared" ref="E37:E44" si="0">IF(D37="Nee", 0, 1)</f>
        <v>0</v>
      </c>
      <c r="I37" s="34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</row>
    <row r="38" spans="1:37" ht="15.75" x14ac:dyDescent="0.25">
      <c r="A38" s="27"/>
      <c r="B38" s="28" t="s">
        <v>22</v>
      </c>
      <c r="C38" s="14"/>
      <c r="D38" s="2" t="s">
        <v>8</v>
      </c>
      <c r="E38" s="35">
        <f t="shared" si="0"/>
        <v>0</v>
      </c>
      <c r="I38" s="34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</row>
    <row r="39" spans="1:37" ht="15.75" customHeight="1" x14ac:dyDescent="0.25">
      <c r="A39" s="27"/>
      <c r="B39" s="28" t="s">
        <v>43</v>
      </c>
      <c r="C39" s="14"/>
      <c r="D39" s="2" t="s">
        <v>8</v>
      </c>
      <c r="E39" s="35">
        <f t="shared" si="0"/>
        <v>0</v>
      </c>
      <c r="I39" s="34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</row>
    <row r="40" spans="1:37" ht="15.75" x14ac:dyDescent="0.25">
      <c r="A40" s="27"/>
      <c r="B40" s="28" t="s">
        <v>44</v>
      </c>
      <c r="C40" s="14"/>
      <c r="D40" s="2" t="s">
        <v>8</v>
      </c>
      <c r="E40" s="35">
        <f t="shared" si="0"/>
        <v>0</v>
      </c>
      <c r="I40" s="34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</row>
    <row r="41" spans="1:37" ht="15.75" x14ac:dyDescent="0.25">
      <c r="A41" s="27"/>
      <c r="B41" s="28" t="s">
        <v>45</v>
      </c>
      <c r="C41" s="14"/>
      <c r="D41" s="2" t="s">
        <v>8</v>
      </c>
      <c r="E41" s="35">
        <f t="shared" si="0"/>
        <v>0</v>
      </c>
      <c r="I41" s="34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</row>
    <row r="42" spans="1:37" ht="15.75" x14ac:dyDescent="0.25">
      <c r="A42" s="27"/>
      <c r="B42" s="28" t="s">
        <v>46</v>
      </c>
      <c r="C42" s="14"/>
      <c r="D42" s="2" t="s">
        <v>8</v>
      </c>
      <c r="E42" s="35">
        <f t="shared" si="0"/>
        <v>0</v>
      </c>
      <c r="I42" s="34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</row>
    <row r="43" spans="1:37" ht="15.75" x14ac:dyDescent="0.25">
      <c r="A43" s="27"/>
      <c r="B43" s="28" t="s">
        <v>47</v>
      </c>
      <c r="C43" s="14"/>
      <c r="D43" s="2" t="s">
        <v>8</v>
      </c>
      <c r="E43" s="35">
        <f t="shared" si="0"/>
        <v>0</v>
      </c>
      <c r="I43" s="34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</row>
    <row r="44" spans="1:37" ht="15.75" x14ac:dyDescent="0.25">
      <c r="A44" s="27"/>
      <c r="B44" s="28" t="s">
        <v>48</v>
      </c>
      <c r="C44" s="14"/>
      <c r="D44" s="2" t="s">
        <v>8</v>
      </c>
      <c r="E44" s="35">
        <f t="shared" si="0"/>
        <v>0</v>
      </c>
      <c r="I44" s="34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</row>
    <row r="45" spans="1:37" x14ac:dyDescent="0.2">
      <c r="A45" s="29"/>
      <c r="B45" s="30" t="s">
        <v>49</v>
      </c>
      <c r="C45" s="15"/>
      <c r="D45" s="3" t="s">
        <v>6</v>
      </c>
      <c r="E45" s="19" t="s">
        <v>6</v>
      </c>
      <c r="F45" s="19" t="s">
        <v>50</v>
      </c>
      <c r="G45" s="19" t="s">
        <v>7</v>
      </c>
      <c r="H45" s="34">
        <f>IF(D45="Onvoldoende", 0, IF(D45="Matig",1,2))</f>
        <v>0</v>
      </c>
      <c r="I45" s="19">
        <f>SUM(E37:E43,E44,H45)</f>
        <v>0</v>
      </c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</row>
    <row r="46" spans="1:37" x14ac:dyDescent="0.2">
      <c r="A46" s="31"/>
      <c r="B46" s="32"/>
      <c r="C46" s="9"/>
      <c r="D46" s="33"/>
      <c r="I46" s="34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</row>
    <row r="47" spans="1:37" ht="15.75" x14ac:dyDescent="0.25">
      <c r="A47" s="24" t="s">
        <v>51</v>
      </c>
      <c r="B47" s="25" t="s">
        <v>21</v>
      </c>
      <c r="C47" s="13">
        <f>IF(I55=9,5,IF(AND(I55&lt;9,I55&gt;6),4,IF(AND(I55&lt;7,I55&gt;4),3,IF(AND(I55&lt;5,I55&gt;2),2,IF(AND(I55&lt;3,I55&gt;0),1,0)))))</f>
        <v>0</v>
      </c>
      <c r="D47" s="1" t="s">
        <v>8</v>
      </c>
      <c r="E47" s="35">
        <f t="shared" ref="E47:E55" si="1">IF(D47="Nee", 0, 1)</f>
        <v>0</v>
      </c>
      <c r="I47" s="34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</row>
    <row r="48" spans="1:37" ht="15.75" x14ac:dyDescent="0.25">
      <c r="A48" s="27"/>
      <c r="B48" s="28" t="s">
        <v>22</v>
      </c>
      <c r="C48" s="14"/>
      <c r="D48" s="2" t="s">
        <v>8</v>
      </c>
      <c r="E48" s="35">
        <f t="shared" si="1"/>
        <v>0</v>
      </c>
      <c r="I48" s="34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</row>
    <row r="49" spans="1:37" ht="15.75" x14ac:dyDescent="0.25">
      <c r="A49" s="27"/>
      <c r="B49" s="28" t="s">
        <v>52</v>
      </c>
      <c r="C49" s="14"/>
      <c r="D49" s="2" t="s">
        <v>8</v>
      </c>
      <c r="E49" s="35">
        <f t="shared" si="1"/>
        <v>0</v>
      </c>
      <c r="I49" s="34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</row>
    <row r="50" spans="1:37" ht="15.75" x14ac:dyDescent="0.25">
      <c r="A50" s="27"/>
      <c r="B50" s="28" t="s">
        <v>53</v>
      </c>
      <c r="C50" s="14"/>
      <c r="D50" s="2" t="s">
        <v>8</v>
      </c>
      <c r="E50" s="35">
        <f t="shared" si="1"/>
        <v>0</v>
      </c>
      <c r="I50" s="34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</row>
    <row r="51" spans="1:37" ht="15.75" x14ac:dyDescent="0.25">
      <c r="A51" s="27"/>
      <c r="B51" s="28" t="s">
        <v>54</v>
      </c>
      <c r="C51" s="14"/>
      <c r="D51" s="2" t="s">
        <v>8</v>
      </c>
      <c r="E51" s="35">
        <f t="shared" si="1"/>
        <v>0</v>
      </c>
      <c r="I51" s="34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</row>
    <row r="52" spans="1:37" ht="15.75" x14ac:dyDescent="0.25">
      <c r="A52" s="27"/>
      <c r="B52" s="28" t="s">
        <v>55</v>
      </c>
      <c r="C52" s="14"/>
      <c r="D52" s="2" t="s">
        <v>8</v>
      </c>
      <c r="E52" s="35">
        <f t="shared" si="1"/>
        <v>0</v>
      </c>
      <c r="I52" s="34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</row>
    <row r="53" spans="1:37" ht="15.75" x14ac:dyDescent="0.25">
      <c r="A53" s="27"/>
      <c r="B53" s="28" t="s">
        <v>56</v>
      </c>
      <c r="C53" s="14"/>
      <c r="D53" s="2" t="s">
        <v>8</v>
      </c>
      <c r="E53" s="35">
        <f t="shared" si="1"/>
        <v>0</v>
      </c>
      <c r="I53" s="34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</row>
    <row r="54" spans="1:37" ht="15.75" x14ac:dyDescent="0.25">
      <c r="A54" s="27"/>
      <c r="B54" s="28" t="s">
        <v>57</v>
      </c>
      <c r="C54" s="14"/>
      <c r="D54" s="2" t="s">
        <v>8</v>
      </c>
      <c r="E54" s="35">
        <f t="shared" si="1"/>
        <v>0</v>
      </c>
      <c r="I54" s="34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</row>
    <row r="55" spans="1:37" ht="15.75" x14ac:dyDescent="0.25">
      <c r="A55" s="29"/>
      <c r="B55" s="30" t="s">
        <v>58</v>
      </c>
      <c r="C55" s="15"/>
      <c r="D55" s="3" t="s">
        <v>8</v>
      </c>
      <c r="E55" s="35">
        <f t="shared" si="1"/>
        <v>0</v>
      </c>
      <c r="I55" s="34">
        <f>SUM(E47:E55)</f>
        <v>0</v>
      </c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</row>
    <row r="56" spans="1:37" ht="15.75" x14ac:dyDescent="0.25">
      <c r="A56" s="31"/>
      <c r="B56" s="32"/>
      <c r="C56" s="9"/>
      <c r="D56" s="33"/>
      <c r="E56" s="38"/>
      <c r="I56" s="34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</row>
    <row r="57" spans="1:37" ht="15.75" x14ac:dyDescent="0.25">
      <c r="A57" s="24" t="s">
        <v>59</v>
      </c>
      <c r="B57" s="25" t="s">
        <v>21</v>
      </c>
      <c r="C57" s="13">
        <f>IF(I66=10,5,IF(AND(I66&lt;10,I66&gt;7),4,IF(AND(I66&lt;8,I66&gt;5),3,IF(AND(I66&lt;6,I66&gt;3),2,IF(AND(I66&lt;4,I66&gt;1),1,0)))))</f>
        <v>0</v>
      </c>
      <c r="D57" s="1" t="s">
        <v>8</v>
      </c>
      <c r="E57" s="35">
        <f t="shared" ref="E57:E66" si="2">IF(D57="Nee", 0, 1)</f>
        <v>0</v>
      </c>
      <c r="I57" s="34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</row>
    <row r="58" spans="1:37" ht="15.75" x14ac:dyDescent="0.25">
      <c r="A58" s="27"/>
      <c r="B58" s="28" t="s">
        <v>22</v>
      </c>
      <c r="C58" s="14"/>
      <c r="D58" s="2" t="s">
        <v>8</v>
      </c>
      <c r="E58" s="35">
        <f t="shared" si="2"/>
        <v>0</v>
      </c>
      <c r="I58" s="34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</row>
    <row r="59" spans="1:37" ht="15.75" x14ac:dyDescent="0.25">
      <c r="A59" s="27"/>
      <c r="B59" s="28" t="s">
        <v>60</v>
      </c>
      <c r="C59" s="14"/>
      <c r="D59" s="2" t="s">
        <v>8</v>
      </c>
      <c r="E59" s="35">
        <f t="shared" si="2"/>
        <v>0</v>
      </c>
      <c r="I59" s="34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</row>
    <row r="60" spans="1:37" ht="15.75" x14ac:dyDescent="0.25">
      <c r="A60" s="27"/>
      <c r="B60" s="28" t="s">
        <v>61</v>
      </c>
      <c r="C60" s="14"/>
      <c r="D60" s="2" t="s">
        <v>8</v>
      </c>
      <c r="E60" s="35">
        <f t="shared" si="2"/>
        <v>0</v>
      </c>
      <c r="I60" s="34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</row>
    <row r="61" spans="1:37" ht="15.75" x14ac:dyDescent="0.25">
      <c r="A61" s="27"/>
      <c r="B61" s="28" t="s">
        <v>62</v>
      </c>
      <c r="C61" s="14"/>
      <c r="D61" s="2" t="s">
        <v>8</v>
      </c>
      <c r="E61" s="35">
        <f t="shared" si="2"/>
        <v>0</v>
      </c>
      <c r="I61" s="34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</row>
    <row r="62" spans="1:37" ht="15.75" x14ac:dyDescent="0.25">
      <c r="A62" s="27"/>
      <c r="B62" s="28" t="s">
        <v>63</v>
      </c>
      <c r="C62" s="14"/>
      <c r="D62" s="2" t="s">
        <v>8</v>
      </c>
      <c r="E62" s="35">
        <f t="shared" si="2"/>
        <v>0</v>
      </c>
      <c r="I62" s="34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</row>
    <row r="63" spans="1:37" ht="15.75" x14ac:dyDescent="0.25">
      <c r="A63" s="27"/>
      <c r="B63" s="28" t="s">
        <v>64</v>
      </c>
      <c r="C63" s="14"/>
      <c r="D63" s="2" t="s">
        <v>8</v>
      </c>
      <c r="E63" s="35">
        <f t="shared" si="2"/>
        <v>0</v>
      </c>
      <c r="I63" s="34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</row>
    <row r="64" spans="1:37" ht="15.75" x14ac:dyDescent="0.25">
      <c r="A64" s="27"/>
      <c r="B64" s="28" t="s">
        <v>65</v>
      </c>
      <c r="C64" s="14"/>
      <c r="D64" s="2" t="s">
        <v>8</v>
      </c>
      <c r="E64" s="35">
        <f t="shared" si="2"/>
        <v>0</v>
      </c>
      <c r="I64" s="34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</row>
    <row r="65" spans="1:37" ht="15.75" x14ac:dyDescent="0.25">
      <c r="A65" s="27"/>
      <c r="B65" s="28" t="s">
        <v>66</v>
      </c>
      <c r="C65" s="14"/>
      <c r="D65" s="2" t="s">
        <v>8</v>
      </c>
      <c r="E65" s="35">
        <f t="shared" si="2"/>
        <v>0</v>
      </c>
      <c r="I65" s="34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</row>
    <row r="66" spans="1:37" ht="15.75" x14ac:dyDescent="0.25">
      <c r="A66" s="29"/>
      <c r="B66" s="30" t="s">
        <v>67</v>
      </c>
      <c r="C66" s="15"/>
      <c r="D66" s="3" t="s">
        <v>8</v>
      </c>
      <c r="E66" s="35">
        <f t="shared" si="2"/>
        <v>0</v>
      </c>
      <c r="I66" s="34">
        <f>SUM(E57:E66)</f>
        <v>0</v>
      </c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</row>
    <row r="67" spans="1:37" ht="15.75" x14ac:dyDescent="0.25">
      <c r="A67" s="31"/>
      <c r="B67" s="32"/>
      <c r="C67" s="9"/>
      <c r="D67" s="33"/>
      <c r="E67" s="38"/>
      <c r="I67" s="34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</row>
    <row r="68" spans="1:37" ht="15.75" x14ac:dyDescent="0.25">
      <c r="A68" s="24" t="s">
        <v>73</v>
      </c>
      <c r="B68" s="25" t="s">
        <v>21</v>
      </c>
      <c r="C68" s="13">
        <f>IF(I72=8,5,IF(I72=7,4,IF(I72=6,3,IF(I72=5,2,IF(I72=4,1,0)))))</f>
        <v>0</v>
      </c>
      <c r="D68" s="1" t="s">
        <v>8</v>
      </c>
      <c r="E68" s="35">
        <f>IF(D68="Nee", 0, 1)</f>
        <v>0</v>
      </c>
      <c r="I68" s="34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</row>
    <row r="69" spans="1:37" ht="15.75" x14ac:dyDescent="0.25">
      <c r="A69" s="27"/>
      <c r="B69" s="28" t="s">
        <v>22</v>
      </c>
      <c r="C69" s="14"/>
      <c r="D69" s="2" t="s">
        <v>8</v>
      </c>
      <c r="E69" s="35">
        <f>IF(D69="Nee", 0, 1)</f>
        <v>0</v>
      </c>
      <c r="I69" s="34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</row>
    <row r="70" spans="1:37" x14ac:dyDescent="0.2">
      <c r="A70" s="27"/>
      <c r="B70" s="28" t="s">
        <v>68</v>
      </c>
      <c r="C70" s="14"/>
      <c r="D70" s="2" t="s">
        <v>69</v>
      </c>
      <c r="E70" s="17" t="s">
        <v>69</v>
      </c>
      <c r="F70" s="19" t="s">
        <v>6</v>
      </c>
      <c r="G70" s="19" t="s">
        <v>50</v>
      </c>
      <c r="H70" s="19" t="s">
        <v>7</v>
      </c>
      <c r="I70" s="34" t="s">
        <v>70</v>
      </c>
      <c r="J70" s="19">
        <f>IF(D70="Niet gemaakt",0,IF(D70="Onvoldoende",1,IF(D70="Matig",2,IF(D70="Voldoende",3,4))))</f>
        <v>0</v>
      </c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</row>
    <row r="71" spans="1:37" ht="15.75" x14ac:dyDescent="0.25">
      <c r="A71" s="27"/>
      <c r="B71" s="28" t="s">
        <v>71</v>
      </c>
      <c r="C71" s="14"/>
      <c r="D71" s="2" t="s">
        <v>8</v>
      </c>
      <c r="E71" s="35">
        <f>IF(D71="Nee", 0, 1)</f>
        <v>0</v>
      </c>
      <c r="I71" s="34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</row>
    <row r="72" spans="1:37" ht="15.75" x14ac:dyDescent="0.25">
      <c r="A72" s="29"/>
      <c r="B72" s="30" t="s">
        <v>72</v>
      </c>
      <c r="C72" s="15"/>
      <c r="D72" s="3" t="s">
        <v>8</v>
      </c>
      <c r="E72" s="35">
        <f>IF(D72="Nee", 0, 1)</f>
        <v>0</v>
      </c>
      <c r="I72" s="34">
        <f>SUM(E68:E69,J70,E71:E72)</f>
        <v>0</v>
      </c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</row>
    <row r="73" spans="1:37" ht="15.75" x14ac:dyDescent="0.25">
      <c r="A73" s="31"/>
      <c r="B73" s="32"/>
      <c r="C73" s="9"/>
      <c r="D73" s="33"/>
      <c r="E73" s="38"/>
      <c r="I73" s="34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</row>
    <row r="74" spans="1:37" x14ac:dyDescent="0.2">
      <c r="A74" s="39"/>
      <c r="B74" s="40" t="s">
        <v>11</v>
      </c>
      <c r="C74" s="41">
        <f>SUM(C68,C57,C47,C37,C25,C13,C6)</f>
        <v>0</v>
      </c>
      <c r="D74" s="42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</row>
    <row r="75" spans="1:37" ht="15.75" x14ac:dyDescent="0.25">
      <c r="A75" s="43"/>
      <c r="B75" s="44" t="s">
        <v>12</v>
      </c>
      <c r="C75" s="45">
        <f>SUM(((9/I75)*C74)+1)</f>
        <v>1</v>
      </c>
      <c r="D75" s="46"/>
      <c r="I75" s="19">
        <v>32</v>
      </c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</row>
    <row r="76" spans="1:37" x14ac:dyDescent="0.2">
      <c r="A76" s="16"/>
      <c r="B76" s="17"/>
      <c r="C76" s="16"/>
      <c r="D76" s="18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</row>
    <row r="77" spans="1:37" x14ac:dyDescent="0.2">
      <c r="A77" s="16"/>
      <c r="B77" s="17"/>
      <c r="C77" s="16"/>
      <c r="D77" s="18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</row>
    <row r="78" spans="1:37" x14ac:dyDescent="0.2">
      <c r="A78" s="16"/>
      <c r="B78" s="17"/>
      <c r="C78" s="16"/>
      <c r="D78" s="18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</row>
    <row r="79" spans="1:37" x14ac:dyDescent="0.2">
      <c r="A79" s="16"/>
      <c r="B79" s="17"/>
      <c r="C79" s="16"/>
      <c r="D79" s="18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</row>
    <row r="80" spans="1:37" x14ac:dyDescent="0.2">
      <c r="A80" s="16"/>
      <c r="B80" s="17"/>
      <c r="C80" s="16"/>
      <c r="D80" s="18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</row>
    <row r="81" spans="1:37" x14ac:dyDescent="0.2">
      <c r="A81" s="16"/>
      <c r="B81" s="17"/>
      <c r="C81" s="16"/>
      <c r="D81" s="18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</row>
    <row r="82" spans="1:37" x14ac:dyDescent="0.2">
      <c r="A82" s="16"/>
      <c r="B82" s="17"/>
      <c r="C82" s="16"/>
      <c r="D82" s="18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</row>
    <row r="83" spans="1:37" x14ac:dyDescent="0.2">
      <c r="AE83" s="17"/>
      <c r="AF83" s="17"/>
      <c r="AG83" s="17"/>
      <c r="AH83" s="17"/>
      <c r="AI83" s="17"/>
      <c r="AJ83" s="17"/>
      <c r="AK83" s="17"/>
    </row>
  </sheetData>
  <sheetProtection algorithmName="SHA-512" hashValue="Gbrhv8BAhdFy91QqMqIHmIz/idQgjUVi1Ufjl6A7jvSvwfWcxBj78ECbRWhYXP3ffJlBY4f/MYLBdZw3rwvAcg==" saltValue="c6MMWb7YfTSzKFUnquPAXQ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C40:C44 C6:C38 B6:B73 A6:A38 C50:C54 C46:C48 A40:A73" name="Bereik1"/>
  </protectedRanges>
  <mergeCells count="19">
    <mergeCell ref="A57:A66"/>
    <mergeCell ref="C57:C66"/>
    <mergeCell ref="A68:A72"/>
    <mergeCell ref="C68:C72"/>
    <mergeCell ref="C74:D74"/>
    <mergeCell ref="C75:D75"/>
    <mergeCell ref="A25:A35"/>
    <mergeCell ref="C25:C35"/>
    <mergeCell ref="A37:A45"/>
    <mergeCell ref="C37:C45"/>
    <mergeCell ref="A47:A55"/>
    <mergeCell ref="C47:C55"/>
    <mergeCell ref="A2:D2"/>
    <mergeCell ref="A4:B4"/>
    <mergeCell ref="A6:A11"/>
    <mergeCell ref="C6:C11"/>
    <mergeCell ref="I6:I11"/>
    <mergeCell ref="A13:A23"/>
    <mergeCell ref="C13:C23"/>
  </mergeCells>
  <dataValidations count="8">
    <dataValidation type="list" allowBlank="1" showInputMessage="1" showErrorMessage="1" sqref="D6:D11">
      <formula1>$G$6:$G$7</formula1>
    </dataValidation>
    <dataValidation type="list" allowBlank="1" showInputMessage="1" showErrorMessage="1" sqref="D13:D23 D25:D26 D29:D30 D32:D34 D37:D44 D47:D66 D68:D69 D71:D72">
      <formula1>$E$13:$F$13</formula1>
    </dataValidation>
    <dataValidation type="list" allowBlank="1" showInputMessage="1" showErrorMessage="1" sqref="D27">
      <formula1>$E$27:$H$27</formula1>
    </dataValidation>
    <dataValidation type="list" allowBlank="1" showInputMessage="1" showErrorMessage="1" sqref="D28">
      <formula1>$E$28:$H$28</formula1>
    </dataValidation>
    <dataValidation type="list" allowBlank="1" showInputMessage="1" showErrorMessage="1" sqref="D31">
      <formula1>$E$31:$L$31</formula1>
    </dataValidation>
    <dataValidation type="list" allowBlank="1" showInputMessage="1" showErrorMessage="1" sqref="D35">
      <formula1>$E$35:$J$35</formula1>
    </dataValidation>
    <dataValidation type="list" allowBlank="1" showInputMessage="1" showErrorMessage="1" sqref="D45">
      <formula1>$E$45:$G$45</formula1>
    </dataValidation>
    <dataValidation type="list" allowBlank="1" showInputMessage="1" showErrorMessage="1" sqref="D70">
      <formula1>$E$70:$I$70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3"/>
  <sheetViews>
    <sheetView workbookViewId="0">
      <selection sqref="A1:XFD1048576"/>
    </sheetView>
  </sheetViews>
  <sheetFormatPr defaultRowHeight="15" x14ac:dyDescent="0.2"/>
  <cols>
    <col min="1" max="1" width="9.140625" style="47"/>
    <col min="2" max="2" width="99.5703125" style="19" bestFit="1" customWidth="1"/>
    <col min="3" max="3" width="5.42578125" style="47" customWidth="1"/>
    <col min="4" max="4" width="15.5703125" style="48" bestFit="1" customWidth="1"/>
    <col min="5" max="5" width="9.140625" style="19" hidden="1" customWidth="1"/>
    <col min="6" max="6" width="10.5703125" style="19" hidden="1" customWidth="1"/>
    <col min="7" max="12" width="9.140625" style="19" hidden="1" customWidth="1"/>
    <col min="13" max="13" width="0" style="19" hidden="1" customWidth="1"/>
    <col min="14" max="16384" width="9.140625" style="19"/>
  </cols>
  <sheetData>
    <row r="1" spans="1:37" x14ac:dyDescent="0.2">
      <c r="A1" s="16"/>
      <c r="B1" s="17"/>
      <c r="C1" s="16"/>
      <c r="D1" s="18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</row>
    <row r="2" spans="1:37" ht="15.75" x14ac:dyDescent="0.2">
      <c r="A2" s="20" t="s">
        <v>74</v>
      </c>
      <c r="B2" s="20"/>
      <c r="C2" s="20"/>
      <c r="D2" s="20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</row>
    <row r="3" spans="1:37" ht="15.75" x14ac:dyDescent="0.2">
      <c r="A3" s="21"/>
      <c r="B3" s="21"/>
      <c r="C3" s="21"/>
      <c r="D3" s="21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</row>
    <row r="4" spans="1:37" ht="30" customHeight="1" x14ac:dyDescent="0.2">
      <c r="A4" s="11" t="s">
        <v>13</v>
      </c>
      <c r="B4" s="12"/>
      <c r="C4" s="16"/>
      <c r="D4" s="4" t="s">
        <v>14</v>
      </c>
      <c r="E4" s="22"/>
      <c r="F4" s="22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5" spans="1:37" x14ac:dyDescent="0.2">
      <c r="A5" s="16"/>
      <c r="B5" s="23"/>
      <c r="C5" s="16"/>
      <c r="D5" s="18"/>
      <c r="E5" s="17">
        <f>COUNTIF(D6:D11, "Voldoende")</f>
        <v>0</v>
      </c>
      <c r="F5" s="17">
        <f>COUNTIF(D6:D11, "Onvoldoende")</f>
        <v>6</v>
      </c>
      <c r="G5" s="17"/>
      <c r="H5" s="17"/>
      <c r="I5" s="17" t="s">
        <v>10</v>
      </c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</row>
    <row r="6" spans="1:37" x14ac:dyDescent="0.2">
      <c r="A6" s="24" t="s">
        <v>0</v>
      </c>
      <c r="B6" s="25" t="s">
        <v>1</v>
      </c>
      <c r="C6" s="13">
        <f>IF(E5&gt;5, 2, IF(AND(E5&gt;2,E5&lt;6), 1, 0))</f>
        <v>0</v>
      </c>
      <c r="D6" s="1" t="s">
        <v>6</v>
      </c>
      <c r="G6" s="19" t="s">
        <v>7</v>
      </c>
      <c r="I6" s="26">
        <v>2</v>
      </c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</row>
    <row r="7" spans="1:37" x14ac:dyDescent="0.2">
      <c r="A7" s="27"/>
      <c r="B7" s="28" t="s">
        <v>2</v>
      </c>
      <c r="C7" s="14"/>
      <c r="D7" s="2" t="s">
        <v>6</v>
      </c>
      <c r="G7" s="19" t="s">
        <v>6</v>
      </c>
      <c r="I7" s="26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</row>
    <row r="8" spans="1:37" x14ac:dyDescent="0.2">
      <c r="A8" s="27"/>
      <c r="B8" s="28" t="s">
        <v>19</v>
      </c>
      <c r="C8" s="14"/>
      <c r="D8" s="2" t="s">
        <v>6</v>
      </c>
      <c r="G8" s="19">
        <v>0</v>
      </c>
      <c r="I8" s="26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</row>
    <row r="9" spans="1:37" x14ac:dyDescent="0.2">
      <c r="A9" s="27"/>
      <c r="B9" s="28" t="s">
        <v>3</v>
      </c>
      <c r="C9" s="14"/>
      <c r="D9" s="2" t="s">
        <v>6</v>
      </c>
      <c r="G9" s="19">
        <v>1</v>
      </c>
      <c r="I9" s="26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</row>
    <row r="10" spans="1:37" x14ac:dyDescent="0.2">
      <c r="A10" s="27"/>
      <c r="B10" s="28" t="s">
        <v>5</v>
      </c>
      <c r="C10" s="14"/>
      <c r="D10" s="2" t="s">
        <v>6</v>
      </c>
      <c r="G10" s="19">
        <v>2</v>
      </c>
      <c r="I10" s="26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</row>
    <row r="11" spans="1:37" x14ac:dyDescent="0.2">
      <c r="A11" s="29"/>
      <c r="B11" s="30" t="s">
        <v>4</v>
      </c>
      <c r="C11" s="15"/>
      <c r="D11" s="3" t="s">
        <v>6</v>
      </c>
      <c r="G11" s="19">
        <v>3</v>
      </c>
      <c r="I11" s="26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</row>
    <row r="12" spans="1:37" x14ac:dyDescent="0.2">
      <c r="A12" s="31"/>
      <c r="B12" s="32"/>
      <c r="C12" s="9"/>
      <c r="D12" s="33"/>
      <c r="I12" s="34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</row>
    <row r="13" spans="1:37" x14ac:dyDescent="0.2">
      <c r="A13" s="24" t="s">
        <v>20</v>
      </c>
      <c r="B13" s="25" t="s">
        <v>21</v>
      </c>
      <c r="C13" s="13">
        <f>IF(E14=11, 5, IF(AND(E14&lt;11,E14&gt;8), 4, IF(AND(E14&lt;9, E14&gt;6), 3, IF(AND(E14&lt;7,E14&gt;4), 2, IF(AND(E14&lt;5, E14&gt;2), 1, 0)))))</f>
        <v>0</v>
      </c>
      <c r="D13" s="1" t="s">
        <v>8</v>
      </c>
      <c r="E13" s="19" t="s">
        <v>8</v>
      </c>
      <c r="F13" s="19" t="s">
        <v>9</v>
      </c>
      <c r="I13" s="34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</row>
    <row r="14" spans="1:37" x14ac:dyDescent="0.2">
      <c r="A14" s="27"/>
      <c r="B14" s="28" t="s">
        <v>22</v>
      </c>
      <c r="C14" s="14"/>
      <c r="D14" s="2" t="s">
        <v>8</v>
      </c>
      <c r="E14" s="17">
        <f>COUNTIF(D13:D23, "Ja")</f>
        <v>0</v>
      </c>
      <c r="I14" s="34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</row>
    <row r="15" spans="1:37" x14ac:dyDescent="0.2">
      <c r="A15" s="27"/>
      <c r="B15" s="28" t="s">
        <v>23</v>
      </c>
      <c r="C15" s="14"/>
      <c r="D15" s="2" t="s">
        <v>8</v>
      </c>
      <c r="I15" s="34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</row>
    <row r="16" spans="1:37" x14ac:dyDescent="0.2">
      <c r="A16" s="27"/>
      <c r="B16" s="28" t="s">
        <v>24</v>
      </c>
      <c r="C16" s="14"/>
      <c r="D16" s="2" t="s">
        <v>8</v>
      </c>
      <c r="I16" s="34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</row>
    <row r="17" spans="1:37" x14ac:dyDescent="0.2">
      <c r="A17" s="27"/>
      <c r="B17" s="28" t="s">
        <v>25</v>
      </c>
      <c r="C17" s="14"/>
      <c r="D17" s="2" t="s">
        <v>8</v>
      </c>
      <c r="I17" s="34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</row>
    <row r="18" spans="1:37" x14ac:dyDescent="0.2">
      <c r="A18" s="27"/>
      <c r="B18" s="28" t="s">
        <v>27</v>
      </c>
      <c r="C18" s="14"/>
      <c r="D18" s="2" t="s">
        <v>8</v>
      </c>
      <c r="I18" s="34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</row>
    <row r="19" spans="1:37" x14ac:dyDescent="0.2">
      <c r="A19" s="27"/>
      <c r="B19" s="28" t="s">
        <v>26</v>
      </c>
      <c r="C19" s="14"/>
      <c r="D19" s="2" t="s">
        <v>8</v>
      </c>
      <c r="I19" s="34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</row>
    <row r="20" spans="1:37" x14ac:dyDescent="0.2">
      <c r="A20" s="27"/>
      <c r="B20" s="28" t="s">
        <v>28</v>
      </c>
      <c r="C20" s="14"/>
      <c r="D20" s="2" t="s">
        <v>8</v>
      </c>
      <c r="I20" s="34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</row>
    <row r="21" spans="1:37" x14ac:dyDescent="0.2">
      <c r="A21" s="27"/>
      <c r="B21" s="28" t="s">
        <v>29</v>
      </c>
      <c r="C21" s="14"/>
      <c r="D21" s="2" t="s">
        <v>8</v>
      </c>
      <c r="I21" s="34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</row>
    <row r="22" spans="1:37" x14ac:dyDescent="0.2">
      <c r="A22" s="27"/>
      <c r="B22" s="28" t="s">
        <v>30</v>
      </c>
      <c r="C22" s="14"/>
      <c r="D22" s="2" t="s">
        <v>8</v>
      </c>
      <c r="I22" s="34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</row>
    <row r="23" spans="1:37" x14ac:dyDescent="0.2">
      <c r="A23" s="29"/>
      <c r="B23" s="30" t="s">
        <v>31</v>
      </c>
      <c r="C23" s="15"/>
      <c r="D23" s="3" t="s">
        <v>8</v>
      </c>
      <c r="I23" s="34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</row>
    <row r="24" spans="1:37" x14ac:dyDescent="0.2">
      <c r="A24" s="31"/>
      <c r="B24" s="32"/>
      <c r="C24" s="9"/>
      <c r="D24" s="33"/>
      <c r="I24" s="34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</row>
    <row r="25" spans="1:37" ht="15.75" x14ac:dyDescent="0.25">
      <c r="A25" s="24" t="s">
        <v>32</v>
      </c>
      <c r="B25" s="25" t="s">
        <v>21</v>
      </c>
      <c r="C25" s="13">
        <f>IF(M35=21,5,IF(AND(M35&lt;21,M35&gt;16),4,IF(AND(M35&lt;17,M35&gt;12),3,IF(AND(M35&lt;13,M35&gt;8),2,IF(AND(M35&lt;9,M35&gt;4),1,0)))))</f>
        <v>0</v>
      </c>
      <c r="D25" s="1" t="s">
        <v>8</v>
      </c>
      <c r="E25" s="35">
        <f>IF(D25="Nee", 0, 1)</f>
        <v>0</v>
      </c>
      <c r="I25" s="34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</row>
    <row r="26" spans="1:37" ht="15.75" x14ac:dyDescent="0.25">
      <c r="A26" s="27"/>
      <c r="B26" s="28" t="s">
        <v>22</v>
      </c>
      <c r="C26" s="14"/>
      <c r="D26" s="2" t="s">
        <v>8</v>
      </c>
      <c r="E26" s="35">
        <f>IF(D26="Nee", 0, 1)</f>
        <v>0</v>
      </c>
      <c r="I26" s="34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</row>
    <row r="27" spans="1:37" x14ac:dyDescent="0.2">
      <c r="A27" s="27"/>
      <c r="B27" s="28" t="s">
        <v>33</v>
      </c>
      <c r="C27" s="14"/>
      <c r="D27" s="2">
        <v>0</v>
      </c>
      <c r="E27" s="19">
        <v>0</v>
      </c>
      <c r="F27" s="19">
        <v>1</v>
      </c>
      <c r="G27" s="19">
        <v>2</v>
      </c>
      <c r="H27" s="19">
        <v>3</v>
      </c>
      <c r="I27" s="36">
        <f>SUM(D27:D28)</f>
        <v>0</v>
      </c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</row>
    <row r="28" spans="1:37" ht="15.75" x14ac:dyDescent="0.25">
      <c r="A28" s="27"/>
      <c r="B28" s="28" t="s">
        <v>34</v>
      </c>
      <c r="C28" s="14"/>
      <c r="D28" s="2">
        <v>0</v>
      </c>
      <c r="E28" s="19">
        <v>0</v>
      </c>
      <c r="F28" s="19">
        <v>1</v>
      </c>
      <c r="G28" s="19">
        <v>2</v>
      </c>
      <c r="H28" s="19">
        <v>3</v>
      </c>
      <c r="J28" s="37">
        <f>IF(I27=6, 3, IF(AND(I27&lt;6,I27&gt;3, 2), 2, IF(AND(I27&gt;1,I27&lt;4), 1, 0)))</f>
        <v>0</v>
      </c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</row>
    <row r="29" spans="1:37" ht="15.75" x14ac:dyDescent="0.25">
      <c r="A29" s="27"/>
      <c r="B29" s="28" t="s">
        <v>35</v>
      </c>
      <c r="C29" s="14"/>
      <c r="D29" s="2" t="s">
        <v>8</v>
      </c>
      <c r="E29" s="35">
        <f>IF(D29="Nee", 0, 1)</f>
        <v>0</v>
      </c>
      <c r="I29" s="34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</row>
    <row r="30" spans="1:37" ht="15.75" x14ac:dyDescent="0.25">
      <c r="A30" s="27"/>
      <c r="B30" s="28" t="s">
        <v>36</v>
      </c>
      <c r="C30" s="14"/>
      <c r="D30" s="2" t="s">
        <v>8</v>
      </c>
      <c r="E30" s="35">
        <f>IF(D30="Nee", 0, 1)</f>
        <v>0</v>
      </c>
      <c r="I30" s="34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</row>
    <row r="31" spans="1:37" ht="15.75" x14ac:dyDescent="0.25">
      <c r="A31" s="27"/>
      <c r="B31" s="28" t="s">
        <v>37</v>
      </c>
      <c r="C31" s="14"/>
      <c r="D31" s="2">
        <v>0</v>
      </c>
      <c r="E31" s="19">
        <v>0</v>
      </c>
      <c r="F31" s="19">
        <v>1</v>
      </c>
      <c r="G31" s="19">
        <v>2</v>
      </c>
      <c r="H31" s="19">
        <v>3</v>
      </c>
      <c r="I31" s="34">
        <v>4</v>
      </c>
      <c r="J31" s="19">
        <v>5</v>
      </c>
      <c r="K31" s="19">
        <v>6</v>
      </c>
      <c r="L31" s="19">
        <v>7</v>
      </c>
      <c r="M31" s="35">
        <f>IF(D31=7, 3, IF(AND(D31&lt;7,D31&gt;4),2,IF(AND(D31&lt;5,D31&gt;2),1,0)))</f>
        <v>0</v>
      </c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</row>
    <row r="32" spans="1:37" ht="15.75" x14ac:dyDescent="0.25">
      <c r="A32" s="27"/>
      <c r="B32" s="28" t="s">
        <v>38</v>
      </c>
      <c r="C32" s="14"/>
      <c r="D32" s="2" t="s">
        <v>8</v>
      </c>
      <c r="E32" s="35">
        <f>IF(D32="Nee", 0, 1)</f>
        <v>0</v>
      </c>
      <c r="I32" s="34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</row>
    <row r="33" spans="1:37" ht="15.75" x14ac:dyDescent="0.25">
      <c r="A33" s="27"/>
      <c r="B33" s="28" t="s">
        <v>39</v>
      </c>
      <c r="C33" s="14"/>
      <c r="D33" s="2" t="s">
        <v>8</v>
      </c>
      <c r="E33" s="35">
        <f>IF(D33="Nee", 0, 1)</f>
        <v>0</v>
      </c>
      <c r="I33" s="34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</row>
    <row r="34" spans="1:37" ht="15.75" x14ac:dyDescent="0.25">
      <c r="A34" s="27"/>
      <c r="B34" s="28" t="s">
        <v>40</v>
      </c>
      <c r="C34" s="14"/>
      <c r="D34" s="2" t="s">
        <v>8</v>
      </c>
      <c r="E34" s="35">
        <f>IF(D34="Nee", 0, 1)</f>
        <v>0</v>
      </c>
      <c r="I34" s="34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</row>
    <row r="35" spans="1:37" ht="15.75" x14ac:dyDescent="0.25">
      <c r="A35" s="29"/>
      <c r="B35" s="30" t="s">
        <v>41</v>
      </c>
      <c r="C35" s="15"/>
      <c r="D35" s="3">
        <v>0</v>
      </c>
      <c r="E35" s="19">
        <v>0</v>
      </c>
      <c r="F35" s="19">
        <v>1</v>
      </c>
      <c r="G35" s="19">
        <v>2</v>
      </c>
      <c r="H35" s="19">
        <v>3</v>
      </c>
      <c r="I35" s="34">
        <v>4</v>
      </c>
      <c r="J35" s="19">
        <v>5</v>
      </c>
      <c r="K35" s="35">
        <f>IF(D35=5,2,IF(AND(D35&lt;5,D35&gt;2),1,0))</f>
        <v>0</v>
      </c>
      <c r="M35" s="17">
        <f>SUM(E25+E26+I27+J28+E29+E30+M31+E32+E33+E34+K35)</f>
        <v>0</v>
      </c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</row>
    <row r="36" spans="1:37" x14ac:dyDescent="0.2">
      <c r="A36" s="31"/>
      <c r="B36" s="32"/>
      <c r="C36" s="9"/>
      <c r="D36" s="33"/>
      <c r="I36" s="34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</row>
    <row r="37" spans="1:37" ht="15.75" x14ac:dyDescent="0.25">
      <c r="A37" s="24" t="s">
        <v>42</v>
      </c>
      <c r="B37" s="25" t="s">
        <v>21</v>
      </c>
      <c r="C37" s="13">
        <f>IF(I45=10,5,IF(AND(I45&lt;10,I45&gt;7),4,IF(AND(I45&lt;8,I45&gt;5),3,IF(AND(I45&lt;6,I45&gt;3),2,IF(AND(I45&lt;4,I45&gt;1),1,0)))))</f>
        <v>0</v>
      </c>
      <c r="D37" s="1" t="s">
        <v>8</v>
      </c>
      <c r="E37" s="35">
        <f t="shared" ref="E37:E44" si="0">IF(D37="Nee", 0, 1)</f>
        <v>0</v>
      </c>
      <c r="I37" s="34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</row>
    <row r="38" spans="1:37" ht="15.75" x14ac:dyDescent="0.25">
      <c r="A38" s="27"/>
      <c r="B38" s="28" t="s">
        <v>22</v>
      </c>
      <c r="C38" s="14"/>
      <c r="D38" s="2" t="s">
        <v>8</v>
      </c>
      <c r="E38" s="35">
        <f t="shared" si="0"/>
        <v>0</v>
      </c>
      <c r="I38" s="34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</row>
    <row r="39" spans="1:37" ht="15.75" customHeight="1" x14ac:dyDescent="0.25">
      <c r="A39" s="27"/>
      <c r="B39" s="28" t="s">
        <v>43</v>
      </c>
      <c r="C39" s="14"/>
      <c r="D39" s="2" t="s">
        <v>8</v>
      </c>
      <c r="E39" s="35">
        <f t="shared" si="0"/>
        <v>0</v>
      </c>
      <c r="I39" s="34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</row>
    <row r="40" spans="1:37" ht="15.75" x14ac:dyDescent="0.25">
      <c r="A40" s="27"/>
      <c r="B40" s="28" t="s">
        <v>44</v>
      </c>
      <c r="C40" s="14"/>
      <c r="D40" s="2" t="s">
        <v>8</v>
      </c>
      <c r="E40" s="35">
        <f t="shared" si="0"/>
        <v>0</v>
      </c>
      <c r="I40" s="34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</row>
    <row r="41" spans="1:37" ht="15.75" x14ac:dyDescent="0.25">
      <c r="A41" s="27"/>
      <c r="B41" s="28" t="s">
        <v>45</v>
      </c>
      <c r="C41" s="14"/>
      <c r="D41" s="2" t="s">
        <v>8</v>
      </c>
      <c r="E41" s="35">
        <f t="shared" si="0"/>
        <v>0</v>
      </c>
      <c r="I41" s="34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</row>
    <row r="42" spans="1:37" ht="15.75" x14ac:dyDescent="0.25">
      <c r="A42" s="27"/>
      <c r="B42" s="28" t="s">
        <v>46</v>
      </c>
      <c r="C42" s="14"/>
      <c r="D42" s="2" t="s">
        <v>8</v>
      </c>
      <c r="E42" s="35">
        <f t="shared" si="0"/>
        <v>0</v>
      </c>
      <c r="I42" s="34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</row>
    <row r="43" spans="1:37" ht="15.75" x14ac:dyDescent="0.25">
      <c r="A43" s="27"/>
      <c r="B43" s="28" t="s">
        <v>47</v>
      </c>
      <c r="C43" s="14"/>
      <c r="D43" s="2" t="s">
        <v>8</v>
      </c>
      <c r="E43" s="35">
        <f t="shared" si="0"/>
        <v>0</v>
      </c>
      <c r="I43" s="34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</row>
    <row r="44" spans="1:37" ht="15.75" x14ac:dyDescent="0.25">
      <c r="A44" s="27"/>
      <c r="B44" s="28" t="s">
        <v>48</v>
      </c>
      <c r="C44" s="14"/>
      <c r="D44" s="2" t="s">
        <v>8</v>
      </c>
      <c r="E44" s="35">
        <f t="shared" si="0"/>
        <v>0</v>
      </c>
      <c r="I44" s="34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</row>
    <row r="45" spans="1:37" x14ac:dyDescent="0.2">
      <c r="A45" s="29"/>
      <c r="B45" s="30" t="s">
        <v>49</v>
      </c>
      <c r="C45" s="15"/>
      <c r="D45" s="3" t="s">
        <v>6</v>
      </c>
      <c r="E45" s="19" t="s">
        <v>6</v>
      </c>
      <c r="F45" s="19" t="s">
        <v>50</v>
      </c>
      <c r="G45" s="19" t="s">
        <v>7</v>
      </c>
      <c r="H45" s="34">
        <f>IF(D45="Onvoldoende", 0, IF(D45="Matig",1,2))</f>
        <v>0</v>
      </c>
      <c r="I45" s="19">
        <f>SUM(E37:E43,E44,H45)</f>
        <v>0</v>
      </c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</row>
    <row r="46" spans="1:37" x14ac:dyDescent="0.2">
      <c r="A46" s="31"/>
      <c r="B46" s="32"/>
      <c r="C46" s="9"/>
      <c r="D46" s="33"/>
      <c r="I46" s="34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</row>
    <row r="47" spans="1:37" ht="15.75" x14ac:dyDescent="0.25">
      <c r="A47" s="24" t="s">
        <v>51</v>
      </c>
      <c r="B47" s="25" t="s">
        <v>21</v>
      </c>
      <c r="C47" s="13">
        <f>IF(I55=9,5,IF(AND(I55&lt;9,I55&gt;6),4,IF(AND(I55&lt;7,I55&gt;4),3,IF(AND(I55&lt;5,I55&gt;2),2,IF(AND(I55&lt;3,I55&gt;0),1,0)))))</f>
        <v>0</v>
      </c>
      <c r="D47" s="1" t="s">
        <v>8</v>
      </c>
      <c r="E47" s="35">
        <f t="shared" ref="E47:E55" si="1">IF(D47="Nee", 0, 1)</f>
        <v>0</v>
      </c>
      <c r="I47" s="34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</row>
    <row r="48" spans="1:37" ht="15.75" x14ac:dyDescent="0.25">
      <c r="A48" s="27"/>
      <c r="B48" s="28" t="s">
        <v>22</v>
      </c>
      <c r="C48" s="14"/>
      <c r="D48" s="2" t="s">
        <v>8</v>
      </c>
      <c r="E48" s="35">
        <f t="shared" si="1"/>
        <v>0</v>
      </c>
      <c r="I48" s="34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</row>
    <row r="49" spans="1:37" ht="15.75" x14ac:dyDescent="0.25">
      <c r="A49" s="27"/>
      <c r="B49" s="28" t="s">
        <v>52</v>
      </c>
      <c r="C49" s="14"/>
      <c r="D49" s="2" t="s">
        <v>8</v>
      </c>
      <c r="E49" s="35">
        <f t="shared" si="1"/>
        <v>0</v>
      </c>
      <c r="I49" s="34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</row>
    <row r="50" spans="1:37" ht="15.75" x14ac:dyDescent="0.25">
      <c r="A50" s="27"/>
      <c r="B50" s="28" t="s">
        <v>53</v>
      </c>
      <c r="C50" s="14"/>
      <c r="D50" s="2" t="s">
        <v>8</v>
      </c>
      <c r="E50" s="35">
        <f t="shared" si="1"/>
        <v>0</v>
      </c>
      <c r="I50" s="34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</row>
    <row r="51" spans="1:37" ht="15.75" x14ac:dyDescent="0.25">
      <c r="A51" s="27"/>
      <c r="B51" s="28" t="s">
        <v>54</v>
      </c>
      <c r="C51" s="14"/>
      <c r="D51" s="2" t="s">
        <v>8</v>
      </c>
      <c r="E51" s="35">
        <f t="shared" si="1"/>
        <v>0</v>
      </c>
      <c r="I51" s="34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</row>
    <row r="52" spans="1:37" ht="15.75" x14ac:dyDescent="0.25">
      <c r="A52" s="27"/>
      <c r="B52" s="28" t="s">
        <v>55</v>
      </c>
      <c r="C52" s="14"/>
      <c r="D52" s="2" t="s">
        <v>8</v>
      </c>
      <c r="E52" s="35">
        <f t="shared" si="1"/>
        <v>0</v>
      </c>
      <c r="I52" s="34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</row>
    <row r="53" spans="1:37" ht="15.75" x14ac:dyDescent="0.25">
      <c r="A53" s="27"/>
      <c r="B53" s="28" t="s">
        <v>56</v>
      </c>
      <c r="C53" s="14"/>
      <c r="D53" s="2" t="s">
        <v>8</v>
      </c>
      <c r="E53" s="35">
        <f t="shared" si="1"/>
        <v>0</v>
      </c>
      <c r="I53" s="34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</row>
    <row r="54" spans="1:37" ht="15.75" x14ac:dyDescent="0.25">
      <c r="A54" s="27"/>
      <c r="B54" s="28" t="s">
        <v>57</v>
      </c>
      <c r="C54" s="14"/>
      <c r="D54" s="2" t="s">
        <v>8</v>
      </c>
      <c r="E54" s="35">
        <f t="shared" si="1"/>
        <v>0</v>
      </c>
      <c r="I54" s="34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</row>
    <row r="55" spans="1:37" ht="15.75" x14ac:dyDescent="0.25">
      <c r="A55" s="29"/>
      <c r="B55" s="30" t="s">
        <v>58</v>
      </c>
      <c r="C55" s="15"/>
      <c r="D55" s="3" t="s">
        <v>8</v>
      </c>
      <c r="E55" s="35">
        <f t="shared" si="1"/>
        <v>0</v>
      </c>
      <c r="I55" s="34">
        <f>SUM(E47:E55)</f>
        <v>0</v>
      </c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</row>
    <row r="56" spans="1:37" ht="15.75" x14ac:dyDescent="0.25">
      <c r="A56" s="31"/>
      <c r="B56" s="32"/>
      <c r="C56" s="9"/>
      <c r="D56" s="33"/>
      <c r="E56" s="38"/>
      <c r="I56" s="34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</row>
    <row r="57" spans="1:37" ht="15.75" x14ac:dyDescent="0.25">
      <c r="A57" s="24" t="s">
        <v>59</v>
      </c>
      <c r="B57" s="25" t="s">
        <v>21</v>
      </c>
      <c r="C57" s="13">
        <f>IF(I66=10,5,IF(AND(I66&lt;10,I66&gt;7),4,IF(AND(I66&lt;8,I66&gt;5),3,IF(AND(I66&lt;6,I66&gt;3),2,IF(AND(I66&lt;4,I66&gt;1),1,0)))))</f>
        <v>0</v>
      </c>
      <c r="D57" s="1" t="s">
        <v>8</v>
      </c>
      <c r="E57" s="35">
        <f t="shared" ref="E57:E66" si="2">IF(D57="Nee", 0, 1)</f>
        <v>0</v>
      </c>
      <c r="I57" s="34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</row>
    <row r="58" spans="1:37" ht="15.75" x14ac:dyDescent="0.25">
      <c r="A58" s="27"/>
      <c r="B58" s="28" t="s">
        <v>22</v>
      </c>
      <c r="C58" s="14"/>
      <c r="D58" s="2" t="s">
        <v>8</v>
      </c>
      <c r="E58" s="35">
        <f t="shared" si="2"/>
        <v>0</v>
      </c>
      <c r="I58" s="34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</row>
    <row r="59" spans="1:37" ht="15.75" x14ac:dyDescent="0.25">
      <c r="A59" s="27"/>
      <c r="B59" s="28" t="s">
        <v>60</v>
      </c>
      <c r="C59" s="14"/>
      <c r="D59" s="2" t="s">
        <v>8</v>
      </c>
      <c r="E59" s="35">
        <f t="shared" si="2"/>
        <v>0</v>
      </c>
      <c r="I59" s="34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</row>
    <row r="60" spans="1:37" ht="15.75" x14ac:dyDescent="0.25">
      <c r="A60" s="27"/>
      <c r="B60" s="28" t="s">
        <v>61</v>
      </c>
      <c r="C60" s="14"/>
      <c r="D60" s="2" t="s">
        <v>8</v>
      </c>
      <c r="E60" s="35">
        <f t="shared" si="2"/>
        <v>0</v>
      </c>
      <c r="I60" s="34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</row>
    <row r="61" spans="1:37" ht="15.75" x14ac:dyDescent="0.25">
      <c r="A61" s="27"/>
      <c r="B61" s="28" t="s">
        <v>62</v>
      </c>
      <c r="C61" s="14"/>
      <c r="D61" s="2" t="s">
        <v>8</v>
      </c>
      <c r="E61" s="35">
        <f t="shared" si="2"/>
        <v>0</v>
      </c>
      <c r="I61" s="34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</row>
    <row r="62" spans="1:37" ht="15.75" x14ac:dyDescent="0.25">
      <c r="A62" s="27"/>
      <c r="B62" s="28" t="s">
        <v>63</v>
      </c>
      <c r="C62" s="14"/>
      <c r="D62" s="2" t="s">
        <v>8</v>
      </c>
      <c r="E62" s="35">
        <f t="shared" si="2"/>
        <v>0</v>
      </c>
      <c r="I62" s="34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</row>
    <row r="63" spans="1:37" ht="15.75" x14ac:dyDescent="0.25">
      <c r="A63" s="27"/>
      <c r="B63" s="28" t="s">
        <v>64</v>
      </c>
      <c r="C63" s="14"/>
      <c r="D63" s="2" t="s">
        <v>8</v>
      </c>
      <c r="E63" s="35">
        <f t="shared" si="2"/>
        <v>0</v>
      </c>
      <c r="I63" s="34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</row>
    <row r="64" spans="1:37" ht="15.75" x14ac:dyDescent="0.25">
      <c r="A64" s="27"/>
      <c r="B64" s="28" t="s">
        <v>65</v>
      </c>
      <c r="C64" s="14"/>
      <c r="D64" s="2" t="s">
        <v>8</v>
      </c>
      <c r="E64" s="35">
        <f t="shared" si="2"/>
        <v>0</v>
      </c>
      <c r="I64" s="34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</row>
    <row r="65" spans="1:37" ht="15.75" x14ac:dyDescent="0.25">
      <c r="A65" s="27"/>
      <c r="B65" s="28" t="s">
        <v>66</v>
      </c>
      <c r="C65" s="14"/>
      <c r="D65" s="2" t="s">
        <v>8</v>
      </c>
      <c r="E65" s="35">
        <f t="shared" si="2"/>
        <v>0</v>
      </c>
      <c r="I65" s="34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</row>
    <row r="66" spans="1:37" ht="15.75" x14ac:dyDescent="0.25">
      <c r="A66" s="29"/>
      <c r="B66" s="30" t="s">
        <v>67</v>
      </c>
      <c r="C66" s="15"/>
      <c r="D66" s="3" t="s">
        <v>8</v>
      </c>
      <c r="E66" s="35">
        <f t="shared" si="2"/>
        <v>0</v>
      </c>
      <c r="I66" s="34">
        <f>SUM(E57:E66)</f>
        <v>0</v>
      </c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</row>
    <row r="67" spans="1:37" ht="15.75" x14ac:dyDescent="0.25">
      <c r="A67" s="31"/>
      <c r="B67" s="32"/>
      <c r="C67" s="9"/>
      <c r="D67" s="33"/>
      <c r="E67" s="38"/>
      <c r="I67" s="34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</row>
    <row r="68" spans="1:37" ht="15.75" x14ac:dyDescent="0.25">
      <c r="A68" s="24" t="s">
        <v>73</v>
      </c>
      <c r="B68" s="25" t="s">
        <v>21</v>
      </c>
      <c r="C68" s="13">
        <f>IF(I72=8,5,IF(I72=7,4,IF(I72=6,3,IF(I72=5,2,IF(I72=4,1,0)))))</f>
        <v>0</v>
      </c>
      <c r="D68" s="1" t="s">
        <v>8</v>
      </c>
      <c r="E68" s="35">
        <f>IF(D68="Nee", 0, 1)</f>
        <v>0</v>
      </c>
      <c r="I68" s="34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</row>
    <row r="69" spans="1:37" ht="15.75" x14ac:dyDescent="0.25">
      <c r="A69" s="27"/>
      <c r="B69" s="28" t="s">
        <v>22</v>
      </c>
      <c r="C69" s="14"/>
      <c r="D69" s="2" t="s">
        <v>8</v>
      </c>
      <c r="E69" s="35">
        <f>IF(D69="Nee", 0, 1)</f>
        <v>0</v>
      </c>
      <c r="I69" s="34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</row>
    <row r="70" spans="1:37" x14ac:dyDescent="0.2">
      <c r="A70" s="27"/>
      <c r="B70" s="28" t="s">
        <v>68</v>
      </c>
      <c r="C70" s="14"/>
      <c r="D70" s="2" t="s">
        <v>69</v>
      </c>
      <c r="E70" s="17" t="s">
        <v>69</v>
      </c>
      <c r="F70" s="19" t="s">
        <v>6</v>
      </c>
      <c r="G70" s="19" t="s">
        <v>50</v>
      </c>
      <c r="H70" s="19" t="s">
        <v>7</v>
      </c>
      <c r="I70" s="34" t="s">
        <v>70</v>
      </c>
      <c r="J70" s="19">
        <f>IF(D70="Niet gemaakt",0,IF(D70="Onvoldoende",1,IF(D70="Matig",2,IF(D70="Voldoende",3,4))))</f>
        <v>0</v>
      </c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</row>
    <row r="71" spans="1:37" ht="15.75" x14ac:dyDescent="0.25">
      <c r="A71" s="27"/>
      <c r="B71" s="28" t="s">
        <v>71</v>
      </c>
      <c r="C71" s="14"/>
      <c r="D71" s="2" t="s">
        <v>8</v>
      </c>
      <c r="E71" s="35">
        <f>IF(D71="Nee", 0, 1)</f>
        <v>0</v>
      </c>
      <c r="I71" s="34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</row>
    <row r="72" spans="1:37" ht="15.75" x14ac:dyDescent="0.25">
      <c r="A72" s="29"/>
      <c r="B72" s="30" t="s">
        <v>72</v>
      </c>
      <c r="C72" s="15"/>
      <c r="D72" s="3" t="s">
        <v>8</v>
      </c>
      <c r="E72" s="35">
        <f>IF(D72="Nee", 0, 1)</f>
        <v>0</v>
      </c>
      <c r="I72" s="34">
        <f>SUM(E68:E69,J70,E71:E72)</f>
        <v>0</v>
      </c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</row>
    <row r="73" spans="1:37" ht="15.75" x14ac:dyDescent="0.25">
      <c r="A73" s="31"/>
      <c r="B73" s="32"/>
      <c r="C73" s="9"/>
      <c r="D73" s="33"/>
      <c r="E73" s="38"/>
      <c r="I73" s="34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</row>
    <row r="74" spans="1:37" x14ac:dyDescent="0.2">
      <c r="A74" s="39"/>
      <c r="B74" s="40" t="s">
        <v>11</v>
      </c>
      <c r="C74" s="41">
        <f>SUM(C68,C57,C47,C37,C25,C13,C6)</f>
        <v>0</v>
      </c>
      <c r="D74" s="42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</row>
    <row r="75" spans="1:37" ht="15.75" x14ac:dyDescent="0.25">
      <c r="A75" s="43"/>
      <c r="B75" s="44" t="s">
        <v>12</v>
      </c>
      <c r="C75" s="45">
        <f>SUM(((9/I75)*C74)+1)</f>
        <v>1</v>
      </c>
      <c r="D75" s="46"/>
      <c r="I75" s="19">
        <v>32</v>
      </c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</row>
    <row r="76" spans="1:37" x14ac:dyDescent="0.2">
      <c r="A76" s="16"/>
      <c r="B76" s="17"/>
      <c r="C76" s="16"/>
      <c r="D76" s="18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</row>
    <row r="77" spans="1:37" x14ac:dyDescent="0.2">
      <c r="A77" s="16"/>
      <c r="B77" s="17"/>
      <c r="C77" s="16"/>
      <c r="D77" s="18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</row>
    <row r="78" spans="1:37" x14ac:dyDescent="0.2">
      <c r="A78" s="16"/>
      <c r="B78" s="17"/>
      <c r="C78" s="16"/>
      <c r="D78" s="18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</row>
    <row r="79" spans="1:37" x14ac:dyDescent="0.2">
      <c r="A79" s="16"/>
      <c r="B79" s="17"/>
      <c r="C79" s="16"/>
      <c r="D79" s="18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</row>
    <row r="80" spans="1:37" x14ac:dyDescent="0.2">
      <c r="A80" s="16"/>
      <c r="B80" s="17"/>
      <c r="C80" s="16"/>
      <c r="D80" s="18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</row>
    <row r="81" spans="1:37" x14ac:dyDescent="0.2">
      <c r="A81" s="16"/>
      <c r="B81" s="17"/>
      <c r="C81" s="16"/>
      <c r="D81" s="18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</row>
    <row r="82" spans="1:37" x14ac:dyDescent="0.2">
      <c r="A82" s="16"/>
      <c r="B82" s="17"/>
      <c r="C82" s="16"/>
      <c r="D82" s="18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</row>
    <row r="83" spans="1:37" x14ac:dyDescent="0.2">
      <c r="AE83" s="17"/>
      <c r="AF83" s="17"/>
      <c r="AG83" s="17"/>
      <c r="AH83" s="17"/>
      <c r="AI83" s="17"/>
      <c r="AJ83" s="17"/>
      <c r="AK83" s="17"/>
    </row>
  </sheetData>
  <sheetProtection algorithmName="SHA-512" hashValue="Q20RkV+S612LeYRa4tT/Ct3HJUVaQtHiLKYtbl0XvJTf5N5Xga1/rQxu1TxhbC9Y4X+Q6EEbCezWgySwHr9S6Q==" saltValue="B7BD3V68vtKxB5oEnsMlJw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C40:C44 C6:C38 B6:B73 A6:A38 C50:C54 C46:C48 A40:A73" name="Bereik1"/>
  </protectedRanges>
  <mergeCells count="19">
    <mergeCell ref="A57:A66"/>
    <mergeCell ref="C57:C66"/>
    <mergeCell ref="A68:A72"/>
    <mergeCell ref="C68:C72"/>
    <mergeCell ref="C74:D74"/>
    <mergeCell ref="C75:D75"/>
    <mergeCell ref="A25:A35"/>
    <mergeCell ref="C25:C35"/>
    <mergeCell ref="A37:A45"/>
    <mergeCell ref="C37:C45"/>
    <mergeCell ref="A47:A55"/>
    <mergeCell ref="C47:C55"/>
    <mergeCell ref="A2:D2"/>
    <mergeCell ref="A4:B4"/>
    <mergeCell ref="A6:A11"/>
    <mergeCell ref="C6:C11"/>
    <mergeCell ref="I6:I11"/>
    <mergeCell ref="A13:A23"/>
    <mergeCell ref="C13:C23"/>
  </mergeCells>
  <dataValidations count="8">
    <dataValidation type="list" allowBlank="1" showInputMessage="1" showErrorMessage="1" sqref="D6:D11">
      <formula1>$G$6:$G$7</formula1>
    </dataValidation>
    <dataValidation type="list" allowBlank="1" showInputMessage="1" showErrorMessage="1" sqref="D13:D23 D25:D26 D29:D30 D32:D34 D37:D44 D47:D66 D68:D69 D71:D72">
      <formula1>$E$13:$F$13</formula1>
    </dataValidation>
    <dataValidation type="list" allowBlank="1" showInputMessage="1" showErrorMessage="1" sqref="D27">
      <formula1>$E$27:$H$27</formula1>
    </dataValidation>
    <dataValidation type="list" allowBlank="1" showInputMessage="1" showErrorMessage="1" sqref="D28">
      <formula1>$E$28:$H$28</formula1>
    </dataValidation>
    <dataValidation type="list" allowBlank="1" showInputMessage="1" showErrorMessage="1" sqref="D31">
      <formula1>$E$31:$L$31</formula1>
    </dataValidation>
    <dataValidation type="list" allowBlank="1" showInputMessage="1" showErrorMessage="1" sqref="D35">
      <formula1>$E$35:$J$35</formula1>
    </dataValidation>
    <dataValidation type="list" allowBlank="1" showInputMessage="1" showErrorMessage="1" sqref="D45">
      <formula1>$E$45:$G$45</formula1>
    </dataValidation>
    <dataValidation type="list" allowBlank="1" showInputMessage="1" showErrorMessage="1" sqref="D70">
      <formula1>$E$70:$I$70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AB9B331A9D2D4D985647C25B2B5869" ma:contentTypeVersion="13" ma:contentTypeDescription="Create a new document." ma:contentTypeScope="" ma:versionID="3205aa93fea3f4d83293e6bc7117bb89">
  <xsd:schema xmlns:xsd="http://www.w3.org/2001/XMLSchema" xmlns:xs="http://www.w3.org/2001/XMLSchema" xmlns:p="http://schemas.microsoft.com/office/2006/metadata/properties" xmlns:ns3="50df4afc-de77-4f9f-ad4f-66cf753da24a" xmlns:ns4="ac1f3750-5576-4787-a8c3-a6c45429386f" targetNamespace="http://schemas.microsoft.com/office/2006/metadata/properties" ma:root="true" ma:fieldsID="ee22468a14a02cbedd08917fb9a84081" ns3:_="" ns4:_="">
    <xsd:import namespace="50df4afc-de77-4f9f-ad4f-66cf753da24a"/>
    <xsd:import namespace="ac1f3750-5576-4787-a8c3-a6c45429386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df4afc-de77-4f9f-ad4f-66cf753da24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1f3750-5576-4787-a8c3-a6c4542938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0AFC01-D8DF-437A-94F5-CCCC6F10FA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df4afc-de77-4f9f-ad4f-66cf753da24a"/>
    <ds:schemaRef ds:uri="ac1f3750-5576-4787-a8c3-a6c4542938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7BD20A1-D9EA-401F-ACD5-733520266C58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c1f3750-5576-4787-a8c3-a6c45429386f"/>
    <ds:schemaRef ds:uri="50df4afc-de77-4f9f-ad4f-66cf753da24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387A535-74AD-494A-9E76-8B25C305CC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31</vt:i4>
      </vt:variant>
    </vt:vector>
  </HeadingPairs>
  <TitlesOfParts>
    <vt:vector size="31" baseType="lpstr">
      <vt:lpstr>Overzicht resultaat</vt:lpstr>
      <vt:lpstr>Leerling 1</vt:lpstr>
      <vt:lpstr>Leerling 2</vt:lpstr>
      <vt:lpstr>Leerling 3</vt:lpstr>
      <vt:lpstr>Leerling 4</vt:lpstr>
      <vt:lpstr>Leerling 5</vt:lpstr>
      <vt:lpstr>Leerling 6</vt:lpstr>
      <vt:lpstr>Leerling 7</vt:lpstr>
      <vt:lpstr>Leerling 8</vt:lpstr>
      <vt:lpstr>Leerling 9</vt:lpstr>
      <vt:lpstr>Leerling 10</vt:lpstr>
      <vt:lpstr>Leerling 11</vt:lpstr>
      <vt:lpstr>Leerling 12</vt:lpstr>
      <vt:lpstr>Leerling 13</vt:lpstr>
      <vt:lpstr>Leerling 14</vt:lpstr>
      <vt:lpstr>Leerling 15</vt:lpstr>
      <vt:lpstr>Leerling 16</vt:lpstr>
      <vt:lpstr>Leerling 17</vt:lpstr>
      <vt:lpstr>Leerling 18</vt:lpstr>
      <vt:lpstr>Leerling 19</vt:lpstr>
      <vt:lpstr>Leerling 20</vt:lpstr>
      <vt:lpstr>Leerling 21</vt:lpstr>
      <vt:lpstr>Leerling 22</vt:lpstr>
      <vt:lpstr>Leerling 23</vt:lpstr>
      <vt:lpstr>Leerling 24</vt:lpstr>
      <vt:lpstr>Leerling 25</vt:lpstr>
      <vt:lpstr>Leerling 26</vt:lpstr>
      <vt:lpstr>Leerling 27</vt:lpstr>
      <vt:lpstr>Leerling 28</vt:lpstr>
      <vt:lpstr>Leerling 29</vt:lpstr>
      <vt:lpstr>Leerling 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Akkers M.H.M.</dc:creator>
  <cp:lastModifiedBy>Akkers M.H.M.</cp:lastModifiedBy>
  <dcterms:created xsi:type="dcterms:W3CDTF">2020-01-22T12:30:04Z</dcterms:created>
  <dcterms:modified xsi:type="dcterms:W3CDTF">2020-01-29T08:19:33Z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0x01010089AB9B331A9D2D4D985647C25B2B5869</vt:lpwstr>
  </property>
</Properties>
</file>