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pleincollegenuenen-my.sharepoint.com/personal/16032_nuenenscollege_nl/Documents/Gedeeld/Keuzevakken/Marketing/Beoordelingsformulieren/"/>
    </mc:Choice>
  </mc:AlternateContent>
  <bookViews>
    <workbookView xWindow="0" yWindow="0" windowWidth="28800" windowHeight="12330" activeTab="1"/>
  </bookViews>
  <sheets>
    <sheet name="Overzicht resultaat" sheetId="31" r:id="rId1"/>
    <sheet name="Leerling 1" sheetId="1" r:id="rId2"/>
    <sheet name="Leerling 2" sheetId="2" r:id="rId3"/>
    <sheet name="Leerling 3" sheetId="3" r:id="rId4"/>
    <sheet name="Leerling 4" sheetId="4" r:id="rId5"/>
    <sheet name="Leerling 5" sheetId="5" r:id="rId6"/>
    <sheet name="Leerling 6" sheetId="6" r:id="rId7"/>
    <sheet name="Leerling 7" sheetId="7" r:id="rId8"/>
    <sheet name="Leerling 8" sheetId="8" r:id="rId9"/>
    <sheet name="Leerling 9" sheetId="9" r:id="rId10"/>
    <sheet name="Leerling 10" sheetId="10" r:id="rId11"/>
    <sheet name="Leerling 11" sheetId="11" r:id="rId12"/>
    <sheet name="Leerling 12" sheetId="12" r:id="rId13"/>
    <sheet name="Leerling 13" sheetId="13" r:id="rId14"/>
    <sheet name="Leerling 14" sheetId="14" r:id="rId15"/>
    <sheet name="Leerling 15" sheetId="15" r:id="rId16"/>
    <sheet name="Leerling 16" sheetId="16" r:id="rId17"/>
    <sheet name="Leerling 17" sheetId="17" r:id="rId18"/>
    <sheet name="Leerling 18" sheetId="18" r:id="rId19"/>
    <sheet name="Leerling 19" sheetId="19" r:id="rId20"/>
    <sheet name="Leerling 20" sheetId="20" r:id="rId21"/>
    <sheet name="Leerling 21" sheetId="21" r:id="rId22"/>
    <sheet name="Leerling 22" sheetId="22" r:id="rId23"/>
    <sheet name="Leerling 23" sheetId="23" r:id="rId24"/>
    <sheet name="Leerling 24" sheetId="24" r:id="rId25"/>
    <sheet name="Leerling 25" sheetId="25" r:id="rId26"/>
    <sheet name="Leerling 26" sheetId="26" r:id="rId27"/>
    <sheet name="Leerling 27" sheetId="27" r:id="rId28"/>
    <sheet name="Leerling 28" sheetId="28" r:id="rId29"/>
    <sheet name="Leerling 29" sheetId="29" r:id="rId30"/>
    <sheet name="Leerling 30" sheetId="30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30" l="1"/>
  <c r="G74" i="30"/>
  <c r="G73" i="30"/>
  <c r="G72" i="30"/>
  <c r="G71" i="30"/>
  <c r="G70" i="30"/>
  <c r="H68" i="30" s="1"/>
  <c r="C67" i="30" s="1"/>
  <c r="G69" i="30"/>
  <c r="G68" i="30"/>
  <c r="C65" i="30"/>
  <c r="C64" i="30"/>
  <c r="C63" i="30"/>
  <c r="C62" i="30"/>
  <c r="C60" i="30"/>
  <c r="C59" i="30"/>
  <c r="C57" i="30"/>
  <c r="C56" i="30"/>
  <c r="C55" i="30"/>
  <c r="C53" i="30"/>
  <c r="C52" i="30"/>
  <c r="C51" i="30"/>
  <c r="G49" i="30"/>
  <c r="H48" i="30"/>
  <c r="G48" i="30"/>
  <c r="C48" i="30"/>
  <c r="C46" i="30"/>
  <c r="C45" i="30"/>
  <c r="C43" i="30"/>
  <c r="C41" i="30"/>
  <c r="C39" i="30"/>
  <c r="F31" i="30"/>
  <c r="E31" i="30"/>
  <c r="C31" i="30"/>
  <c r="F22" i="30"/>
  <c r="E22" i="30"/>
  <c r="C22" i="30" s="1"/>
  <c r="C21" i="30"/>
  <c r="C20" i="30"/>
  <c r="C19" i="30"/>
  <c r="C17" i="30"/>
  <c r="C16" i="30"/>
  <c r="C14" i="30"/>
  <c r="C13" i="30"/>
  <c r="F5" i="30"/>
  <c r="E5" i="30"/>
  <c r="C6" i="30" s="1"/>
  <c r="I76" i="29"/>
  <c r="G74" i="29"/>
  <c r="G73" i="29"/>
  <c r="G72" i="29"/>
  <c r="G71" i="29"/>
  <c r="G70" i="29"/>
  <c r="H68" i="29" s="1"/>
  <c r="C67" i="29" s="1"/>
  <c r="G69" i="29"/>
  <c r="G68" i="29"/>
  <c r="C65" i="29"/>
  <c r="C64" i="29"/>
  <c r="C63" i="29"/>
  <c r="C62" i="29"/>
  <c r="C60" i="29"/>
  <c r="C59" i="29"/>
  <c r="C57" i="29"/>
  <c r="C56" i="29"/>
  <c r="C55" i="29"/>
  <c r="C53" i="29"/>
  <c r="C52" i="29"/>
  <c r="C51" i="29"/>
  <c r="G49" i="29"/>
  <c r="H48" i="29" s="1"/>
  <c r="C48" i="29" s="1"/>
  <c r="G48" i="29"/>
  <c r="C46" i="29"/>
  <c r="C45" i="29"/>
  <c r="C43" i="29"/>
  <c r="C41" i="29"/>
  <c r="C39" i="29"/>
  <c r="F31" i="29"/>
  <c r="E31" i="29"/>
  <c r="C31" i="29"/>
  <c r="F22" i="29"/>
  <c r="E22" i="29"/>
  <c r="C22" i="29" s="1"/>
  <c r="C21" i="29"/>
  <c r="C20" i="29"/>
  <c r="C19" i="29"/>
  <c r="C17" i="29"/>
  <c r="C16" i="29"/>
  <c r="C14" i="29"/>
  <c r="C13" i="29"/>
  <c r="F5" i="29"/>
  <c r="E5" i="29"/>
  <c r="C6" i="29" s="1"/>
  <c r="I76" i="28"/>
  <c r="G74" i="28"/>
  <c r="G73" i="28"/>
  <c r="G72" i="28"/>
  <c r="G71" i="28"/>
  <c r="G70" i="28"/>
  <c r="G69" i="28"/>
  <c r="G68" i="28"/>
  <c r="H68" i="28" s="1"/>
  <c r="C67" i="28" s="1"/>
  <c r="C65" i="28"/>
  <c r="C64" i="28"/>
  <c r="C63" i="28"/>
  <c r="C62" i="28"/>
  <c r="C60" i="28"/>
  <c r="C59" i="28"/>
  <c r="C57" i="28"/>
  <c r="C56" i="28"/>
  <c r="C55" i="28"/>
  <c r="C53" i="28"/>
  <c r="C52" i="28"/>
  <c r="C51" i="28"/>
  <c r="G49" i="28"/>
  <c r="G48" i="28"/>
  <c r="H48" i="28" s="1"/>
  <c r="C48" i="28" s="1"/>
  <c r="C46" i="28"/>
  <c r="C45" i="28"/>
  <c r="C43" i="28"/>
  <c r="C41" i="28"/>
  <c r="C39" i="28"/>
  <c r="F31" i="28"/>
  <c r="E31" i="28"/>
  <c r="C31" i="28"/>
  <c r="F22" i="28"/>
  <c r="E22" i="28"/>
  <c r="C22" i="28"/>
  <c r="C21" i="28"/>
  <c r="C20" i="28"/>
  <c r="C19" i="28"/>
  <c r="C17" i="28"/>
  <c r="C16" i="28"/>
  <c r="C14" i="28"/>
  <c r="C13" i="28"/>
  <c r="F5" i="28"/>
  <c r="E5" i="28"/>
  <c r="C6" i="28" s="1"/>
  <c r="I76" i="27"/>
  <c r="G74" i="27"/>
  <c r="G73" i="27"/>
  <c r="G72" i="27"/>
  <c r="G71" i="27"/>
  <c r="G70" i="27"/>
  <c r="H68" i="27" s="1"/>
  <c r="C67" i="27" s="1"/>
  <c r="G69" i="27"/>
  <c r="G68" i="27"/>
  <c r="C65" i="27"/>
  <c r="C64" i="27"/>
  <c r="C63" i="27"/>
  <c r="C62" i="27"/>
  <c r="C60" i="27"/>
  <c r="C59" i="27"/>
  <c r="C57" i="27"/>
  <c r="C56" i="27"/>
  <c r="C55" i="27"/>
  <c r="C53" i="27"/>
  <c r="C52" i="27"/>
  <c r="C51" i="27"/>
  <c r="G49" i="27"/>
  <c r="H48" i="27"/>
  <c r="G48" i="27"/>
  <c r="C48" i="27"/>
  <c r="C46" i="27"/>
  <c r="C45" i="27"/>
  <c r="C43" i="27"/>
  <c r="C41" i="27"/>
  <c r="C39" i="27"/>
  <c r="F31" i="27"/>
  <c r="E31" i="27"/>
  <c r="C31" i="27"/>
  <c r="F22" i="27"/>
  <c r="E22" i="27"/>
  <c r="C22" i="27" s="1"/>
  <c r="C21" i="27"/>
  <c r="C20" i="27"/>
  <c r="C19" i="27"/>
  <c r="C17" i="27"/>
  <c r="C16" i="27"/>
  <c r="C14" i="27"/>
  <c r="C13" i="27"/>
  <c r="F5" i="27"/>
  <c r="E5" i="27"/>
  <c r="C6" i="27" s="1"/>
  <c r="I76" i="26"/>
  <c r="G74" i="26"/>
  <c r="G73" i="26"/>
  <c r="G72" i="26"/>
  <c r="G71" i="26"/>
  <c r="G70" i="26"/>
  <c r="G69" i="26"/>
  <c r="G68" i="26"/>
  <c r="H68" i="26" s="1"/>
  <c r="C67" i="26" s="1"/>
  <c r="C65" i="26"/>
  <c r="C64" i="26"/>
  <c r="C63" i="26"/>
  <c r="C62" i="26"/>
  <c r="C60" i="26"/>
  <c r="C59" i="26"/>
  <c r="C57" i="26"/>
  <c r="C56" i="26"/>
  <c r="C55" i="26"/>
  <c r="C53" i="26"/>
  <c r="C52" i="26"/>
  <c r="C51" i="26"/>
  <c r="G49" i="26"/>
  <c r="G48" i="26"/>
  <c r="H48" i="26" s="1"/>
  <c r="C48" i="26" s="1"/>
  <c r="C46" i="26"/>
  <c r="C45" i="26"/>
  <c r="C43" i="26"/>
  <c r="C41" i="26"/>
  <c r="C39" i="26"/>
  <c r="F31" i="26"/>
  <c r="E31" i="26"/>
  <c r="C31" i="26"/>
  <c r="F22" i="26"/>
  <c r="E22" i="26"/>
  <c r="C22" i="26" s="1"/>
  <c r="C21" i="26"/>
  <c r="C20" i="26"/>
  <c r="C19" i="26"/>
  <c r="C17" i="26"/>
  <c r="C16" i="26"/>
  <c r="C14" i="26"/>
  <c r="C13" i="26"/>
  <c r="F5" i="26"/>
  <c r="E5" i="26"/>
  <c r="C6" i="26" s="1"/>
  <c r="I76" i="25"/>
  <c r="G74" i="25"/>
  <c r="G73" i="25"/>
  <c r="G72" i="25"/>
  <c r="G71" i="25"/>
  <c r="G70" i="25"/>
  <c r="H68" i="25" s="1"/>
  <c r="C67" i="25" s="1"/>
  <c r="G69" i="25"/>
  <c r="G68" i="25"/>
  <c r="C65" i="25"/>
  <c r="C64" i="25"/>
  <c r="C63" i="25"/>
  <c r="C62" i="25"/>
  <c r="C60" i="25"/>
  <c r="C59" i="25"/>
  <c r="C57" i="25"/>
  <c r="C56" i="25"/>
  <c r="C55" i="25"/>
  <c r="C53" i="25"/>
  <c r="C52" i="25"/>
  <c r="C51" i="25"/>
  <c r="G49" i="25"/>
  <c r="H48" i="25" s="1"/>
  <c r="C48" i="25" s="1"/>
  <c r="G48" i="25"/>
  <c r="C46" i="25"/>
  <c r="C45" i="25"/>
  <c r="C43" i="25"/>
  <c r="C41" i="25"/>
  <c r="C39" i="25"/>
  <c r="F31" i="25"/>
  <c r="E31" i="25"/>
  <c r="C31" i="25"/>
  <c r="F22" i="25"/>
  <c r="E22" i="25"/>
  <c r="C22" i="25" s="1"/>
  <c r="C21" i="25"/>
  <c r="C20" i="25"/>
  <c r="C19" i="25"/>
  <c r="C17" i="25"/>
  <c r="C16" i="25"/>
  <c r="C14" i="25"/>
  <c r="C13" i="25"/>
  <c r="F5" i="25"/>
  <c r="E5" i="25"/>
  <c r="C6" i="25" s="1"/>
  <c r="I76" i="24"/>
  <c r="G74" i="24"/>
  <c r="G73" i="24"/>
  <c r="G72" i="24"/>
  <c r="G71" i="24"/>
  <c r="G70" i="24"/>
  <c r="G69" i="24"/>
  <c r="G68" i="24"/>
  <c r="H68" i="24" s="1"/>
  <c r="C67" i="24" s="1"/>
  <c r="C65" i="24"/>
  <c r="C64" i="24"/>
  <c r="C63" i="24"/>
  <c r="C62" i="24"/>
  <c r="C60" i="24"/>
  <c r="C59" i="24"/>
  <c r="C57" i="24"/>
  <c r="C56" i="24"/>
  <c r="C55" i="24"/>
  <c r="C53" i="24"/>
  <c r="C52" i="24"/>
  <c r="C51" i="24"/>
  <c r="G49" i="24"/>
  <c r="G48" i="24"/>
  <c r="H48" i="24" s="1"/>
  <c r="C48" i="24" s="1"/>
  <c r="C46" i="24"/>
  <c r="C45" i="24"/>
  <c r="C43" i="24"/>
  <c r="C41" i="24"/>
  <c r="C39" i="24"/>
  <c r="F31" i="24"/>
  <c r="E31" i="24"/>
  <c r="C31" i="24"/>
  <c r="F22" i="24"/>
  <c r="E22" i="24"/>
  <c r="C22" i="24"/>
  <c r="C21" i="24"/>
  <c r="C20" i="24"/>
  <c r="C19" i="24"/>
  <c r="C17" i="24"/>
  <c r="C16" i="24"/>
  <c r="C14" i="24"/>
  <c r="C13" i="24"/>
  <c r="C6" i="24"/>
  <c r="F5" i="24"/>
  <c r="E5" i="24"/>
  <c r="I76" i="23"/>
  <c r="G74" i="23"/>
  <c r="G73" i="23"/>
  <c r="G72" i="23"/>
  <c r="G71" i="23"/>
  <c r="G70" i="23"/>
  <c r="H68" i="23" s="1"/>
  <c r="C67" i="23" s="1"/>
  <c r="G69" i="23"/>
  <c r="G68" i="23"/>
  <c r="C65" i="23"/>
  <c r="C64" i="23"/>
  <c r="C63" i="23"/>
  <c r="C62" i="23"/>
  <c r="C60" i="23"/>
  <c r="C59" i="23"/>
  <c r="C57" i="23"/>
  <c r="C56" i="23"/>
  <c r="C55" i="23"/>
  <c r="C53" i="23"/>
  <c r="C52" i="23"/>
  <c r="C51" i="23"/>
  <c r="G49" i="23"/>
  <c r="H48" i="23"/>
  <c r="G48" i="23"/>
  <c r="C48" i="23"/>
  <c r="C46" i="23"/>
  <c r="C45" i="23"/>
  <c r="C43" i="23"/>
  <c r="C41" i="23"/>
  <c r="C39" i="23"/>
  <c r="F31" i="23"/>
  <c r="E31" i="23"/>
  <c r="C31" i="23"/>
  <c r="F22" i="23"/>
  <c r="E22" i="23"/>
  <c r="C22" i="23" s="1"/>
  <c r="C21" i="23"/>
  <c r="C20" i="23"/>
  <c r="C19" i="23"/>
  <c r="C17" i="23"/>
  <c r="C16" i="23"/>
  <c r="C14" i="23"/>
  <c r="C13" i="23"/>
  <c r="F5" i="23"/>
  <c r="E5" i="23"/>
  <c r="C6" i="23" s="1"/>
  <c r="I76" i="22"/>
  <c r="G74" i="22"/>
  <c r="G73" i="22"/>
  <c r="G72" i="22"/>
  <c r="G71" i="22"/>
  <c r="G70" i="22"/>
  <c r="H68" i="22" s="1"/>
  <c r="C67" i="22" s="1"/>
  <c r="G69" i="22"/>
  <c r="G68" i="22"/>
  <c r="C65" i="22"/>
  <c r="C64" i="22"/>
  <c r="C63" i="22"/>
  <c r="C62" i="22"/>
  <c r="C60" i="22"/>
  <c r="C59" i="22"/>
  <c r="C57" i="22"/>
  <c r="C56" i="22"/>
  <c r="C55" i="22"/>
  <c r="C53" i="22"/>
  <c r="C52" i="22"/>
  <c r="C51" i="22"/>
  <c r="G49" i="22"/>
  <c r="H48" i="22"/>
  <c r="G48" i="22"/>
  <c r="C48" i="22"/>
  <c r="C46" i="22"/>
  <c r="C45" i="22"/>
  <c r="C43" i="22"/>
  <c r="C41" i="22"/>
  <c r="C39" i="22"/>
  <c r="F31" i="22"/>
  <c r="E31" i="22"/>
  <c r="C31" i="22"/>
  <c r="F22" i="22"/>
  <c r="E22" i="22"/>
  <c r="C22" i="22" s="1"/>
  <c r="C21" i="22"/>
  <c r="C20" i="22"/>
  <c r="C19" i="22"/>
  <c r="C17" i="22"/>
  <c r="C16" i="22"/>
  <c r="C14" i="22"/>
  <c r="C13" i="22"/>
  <c r="F5" i="22"/>
  <c r="E5" i="22"/>
  <c r="C6" i="22" s="1"/>
  <c r="I76" i="21"/>
  <c r="G74" i="21"/>
  <c r="G73" i="21"/>
  <c r="G72" i="21"/>
  <c r="G71" i="21"/>
  <c r="G70" i="21"/>
  <c r="H68" i="21" s="1"/>
  <c r="C67" i="21" s="1"/>
  <c r="G69" i="21"/>
  <c r="G68" i="21"/>
  <c r="C65" i="21"/>
  <c r="C64" i="21"/>
  <c r="C63" i="21"/>
  <c r="C62" i="21"/>
  <c r="C60" i="21"/>
  <c r="C59" i="21"/>
  <c r="C57" i="21"/>
  <c r="C56" i="21"/>
  <c r="C55" i="21"/>
  <c r="C53" i="21"/>
  <c r="C52" i="21"/>
  <c r="C51" i="21"/>
  <c r="G49" i="21"/>
  <c r="H48" i="21"/>
  <c r="G48" i="21"/>
  <c r="C48" i="21"/>
  <c r="C46" i="21"/>
  <c r="C45" i="21"/>
  <c r="C43" i="21"/>
  <c r="C41" i="21"/>
  <c r="C39" i="21"/>
  <c r="F31" i="21"/>
  <c r="E31" i="21"/>
  <c r="C31" i="21"/>
  <c r="F22" i="21"/>
  <c r="E22" i="21"/>
  <c r="C22" i="21" s="1"/>
  <c r="C21" i="21"/>
  <c r="C20" i="21"/>
  <c r="C19" i="21"/>
  <c r="C17" i="21"/>
  <c r="C16" i="21"/>
  <c r="C14" i="21"/>
  <c r="C13" i="21"/>
  <c r="F5" i="21"/>
  <c r="E5" i="21"/>
  <c r="C6" i="21" s="1"/>
  <c r="I76" i="20"/>
  <c r="G74" i="20"/>
  <c r="G73" i="20"/>
  <c r="G72" i="20"/>
  <c r="G71" i="20"/>
  <c r="G70" i="20"/>
  <c r="G69" i="20"/>
  <c r="G68" i="20"/>
  <c r="H68" i="20" s="1"/>
  <c r="C67" i="20" s="1"/>
  <c r="C65" i="20"/>
  <c r="C64" i="20"/>
  <c r="C63" i="20"/>
  <c r="C62" i="20"/>
  <c r="C60" i="20"/>
  <c r="C59" i="20"/>
  <c r="C57" i="20"/>
  <c r="C56" i="20"/>
  <c r="C55" i="20"/>
  <c r="C53" i="20"/>
  <c r="C52" i="20"/>
  <c r="C51" i="20"/>
  <c r="G49" i="20"/>
  <c r="G48" i="20"/>
  <c r="H48" i="20" s="1"/>
  <c r="C48" i="20" s="1"/>
  <c r="C46" i="20"/>
  <c r="C45" i="20"/>
  <c r="C43" i="20"/>
  <c r="C41" i="20"/>
  <c r="C39" i="20"/>
  <c r="F31" i="20"/>
  <c r="E31" i="20"/>
  <c r="C31" i="20"/>
  <c r="F22" i="20"/>
  <c r="E22" i="20"/>
  <c r="C22" i="20"/>
  <c r="C21" i="20"/>
  <c r="C20" i="20"/>
  <c r="C19" i="20"/>
  <c r="C17" i="20"/>
  <c r="C16" i="20"/>
  <c r="C14" i="20"/>
  <c r="C13" i="20"/>
  <c r="F5" i="20"/>
  <c r="E5" i="20"/>
  <c r="C6" i="20" s="1"/>
  <c r="I76" i="19"/>
  <c r="G74" i="19"/>
  <c r="G73" i="19"/>
  <c r="G72" i="19"/>
  <c r="G71" i="19"/>
  <c r="G70" i="19"/>
  <c r="H68" i="19" s="1"/>
  <c r="C67" i="19" s="1"/>
  <c r="G69" i="19"/>
  <c r="G68" i="19"/>
  <c r="C65" i="19"/>
  <c r="C64" i="19"/>
  <c r="C63" i="19"/>
  <c r="C62" i="19"/>
  <c r="C60" i="19"/>
  <c r="C59" i="19"/>
  <c r="C57" i="19"/>
  <c r="C56" i="19"/>
  <c r="C55" i="19"/>
  <c r="C53" i="19"/>
  <c r="C52" i="19"/>
  <c r="C51" i="19"/>
  <c r="G49" i="19"/>
  <c r="H48" i="19" s="1"/>
  <c r="C48" i="19" s="1"/>
  <c r="G48" i="19"/>
  <c r="C46" i="19"/>
  <c r="C45" i="19"/>
  <c r="C43" i="19"/>
  <c r="C41" i="19"/>
  <c r="C39" i="19"/>
  <c r="F31" i="19"/>
  <c r="E31" i="19"/>
  <c r="C31" i="19"/>
  <c r="F22" i="19"/>
  <c r="E22" i="19"/>
  <c r="C22" i="19" s="1"/>
  <c r="C21" i="19"/>
  <c r="C20" i="19"/>
  <c r="C19" i="19"/>
  <c r="C17" i="19"/>
  <c r="C16" i="19"/>
  <c r="C14" i="19"/>
  <c r="C13" i="19"/>
  <c r="F5" i="19"/>
  <c r="E5" i="19"/>
  <c r="C6" i="19" s="1"/>
  <c r="I76" i="18"/>
  <c r="G74" i="18"/>
  <c r="G73" i="18"/>
  <c r="G72" i="18"/>
  <c r="G71" i="18"/>
  <c r="G70" i="18"/>
  <c r="H68" i="18" s="1"/>
  <c r="C67" i="18" s="1"/>
  <c r="G69" i="18"/>
  <c r="G68" i="18"/>
  <c r="C65" i="18"/>
  <c r="C64" i="18"/>
  <c r="C63" i="18"/>
  <c r="C62" i="18"/>
  <c r="C60" i="18"/>
  <c r="C59" i="18"/>
  <c r="C57" i="18"/>
  <c r="C56" i="18"/>
  <c r="C55" i="18"/>
  <c r="C53" i="18"/>
  <c r="C52" i="18"/>
  <c r="C51" i="18"/>
  <c r="G49" i="18"/>
  <c r="H48" i="18"/>
  <c r="G48" i="18"/>
  <c r="C48" i="18"/>
  <c r="C46" i="18"/>
  <c r="C45" i="18"/>
  <c r="C43" i="18"/>
  <c r="C41" i="18"/>
  <c r="C39" i="18"/>
  <c r="F31" i="18"/>
  <c r="E31" i="18"/>
  <c r="C31" i="18"/>
  <c r="F22" i="18"/>
  <c r="E22" i="18"/>
  <c r="C22" i="18" s="1"/>
  <c r="C21" i="18"/>
  <c r="C20" i="18"/>
  <c r="C19" i="18"/>
  <c r="C17" i="18"/>
  <c r="C16" i="18"/>
  <c r="C14" i="18"/>
  <c r="C13" i="18"/>
  <c r="F5" i="18"/>
  <c r="E5" i="18"/>
  <c r="C6" i="18" s="1"/>
  <c r="C76" i="18" s="1"/>
  <c r="I76" i="17"/>
  <c r="G74" i="17"/>
  <c r="G73" i="17"/>
  <c r="G72" i="17"/>
  <c r="G71" i="17"/>
  <c r="G70" i="17"/>
  <c r="G69" i="17"/>
  <c r="H68" i="17"/>
  <c r="C67" i="17" s="1"/>
  <c r="G68" i="17"/>
  <c r="C65" i="17"/>
  <c r="C64" i="17"/>
  <c r="C63" i="17"/>
  <c r="C62" i="17"/>
  <c r="C60" i="17"/>
  <c r="C59" i="17"/>
  <c r="C57" i="17"/>
  <c r="C56" i="17"/>
  <c r="C55" i="17"/>
  <c r="C53" i="17"/>
  <c r="C52" i="17"/>
  <c r="C51" i="17"/>
  <c r="G49" i="17"/>
  <c r="H48" i="17" s="1"/>
  <c r="C48" i="17" s="1"/>
  <c r="G48" i="17"/>
  <c r="C46" i="17"/>
  <c r="C45" i="17"/>
  <c r="C43" i="17"/>
  <c r="C41" i="17"/>
  <c r="C39" i="17"/>
  <c r="F31" i="17"/>
  <c r="E31" i="17"/>
  <c r="C31" i="17"/>
  <c r="F22" i="17"/>
  <c r="E22" i="17"/>
  <c r="C22" i="17" s="1"/>
  <c r="C21" i="17"/>
  <c r="C20" i="17"/>
  <c r="C19" i="17"/>
  <c r="C17" i="17"/>
  <c r="C16" i="17"/>
  <c r="C14" i="17"/>
  <c r="C13" i="17"/>
  <c r="F5" i="17"/>
  <c r="E5" i="17"/>
  <c r="C6" i="17" s="1"/>
  <c r="C76" i="17" s="1"/>
  <c r="I76" i="16"/>
  <c r="G74" i="16"/>
  <c r="G73" i="16"/>
  <c r="G72" i="16"/>
  <c r="G71" i="16"/>
  <c r="G70" i="16"/>
  <c r="H68" i="16" s="1"/>
  <c r="C67" i="16" s="1"/>
  <c r="G69" i="16"/>
  <c r="G68" i="16"/>
  <c r="C65" i="16"/>
  <c r="C64" i="16"/>
  <c r="C63" i="16"/>
  <c r="C62" i="16"/>
  <c r="C60" i="16"/>
  <c r="C59" i="16"/>
  <c r="C57" i="16"/>
  <c r="C56" i="16"/>
  <c r="C55" i="16"/>
  <c r="C53" i="16"/>
  <c r="C52" i="16"/>
  <c r="C51" i="16"/>
  <c r="G49" i="16"/>
  <c r="H48" i="16"/>
  <c r="G48" i="16"/>
  <c r="C48" i="16"/>
  <c r="C46" i="16"/>
  <c r="C45" i="16"/>
  <c r="C43" i="16"/>
  <c r="C41" i="16"/>
  <c r="C39" i="16"/>
  <c r="F31" i="16"/>
  <c r="E31" i="16"/>
  <c r="C31" i="16"/>
  <c r="F22" i="16"/>
  <c r="E22" i="16"/>
  <c r="C22" i="16" s="1"/>
  <c r="C21" i="16"/>
  <c r="C20" i="16"/>
  <c r="C19" i="16"/>
  <c r="C17" i="16"/>
  <c r="C16" i="16"/>
  <c r="C14" i="16"/>
  <c r="C13" i="16"/>
  <c r="F5" i="16"/>
  <c r="E5" i="16"/>
  <c r="C6" i="16" s="1"/>
  <c r="C76" i="16" s="1"/>
  <c r="I76" i="15"/>
  <c r="G74" i="15"/>
  <c r="G73" i="15"/>
  <c r="G72" i="15"/>
  <c r="G71" i="15"/>
  <c r="G70" i="15"/>
  <c r="G69" i="15"/>
  <c r="H68" i="15"/>
  <c r="C67" i="15" s="1"/>
  <c r="G68" i="15"/>
  <c r="C65" i="15"/>
  <c r="C64" i="15"/>
  <c r="C63" i="15"/>
  <c r="C62" i="15"/>
  <c r="C60" i="15"/>
  <c r="C59" i="15"/>
  <c r="C57" i="15"/>
  <c r="C56" i="15"/>
  <c r="C55" i="15"/>
  <c r="C53" i="15"/>
  <c r="C52" i="15"/>
  <c r="C51" i="15"/>
  <c r="G49" i="15"/>
  <c r="H48" i="15"/>
  <c r="C48" i="15" s="1"/>
  <c r="G48" i="15"/>
  <c r="C46" i="15"/>
  <c r="C45" i="15"/>
  <c r="C43" i="15"/>
  <c r="C41" i="15"/>
  <c r="C39" i="15"/>
  <c r="F31" i="15"/>
  <c r="E31" i="15"/>
  <c r="C31" i="15"/>
  <c r="F22" i="15"/>
  <c r="E22" i="15"/>
  <c r="C22" i="15" s="1"/>
  <c r="C21" i="15"/>
  <c r="C20" i="15"/>
  <c r="C19" i="15"/>
  <c r="C17" i="15"/>
  <c r="C16" i="15"/>
  <c r="C14" i="15"/>
  <c r="C13" i="15"/>
  <c r="F5" i="15"/>
  <c r="E5" i="15"/>
  <c r="C6" i="15" s="1"/>
  <c r="I76" i="14"/>
  <c r="G74" i="14"/>
  <c r="G73" i="14"/>
  <c r="G72" i="14"/>
  <c r="G71" i="14"/>
  <c r="G70" i="14"/>
  <c r="H68" i="14" s="1"/>
  <c r="C67" i="14" s="1"/>
  <c r="G69" i="14"/>
  <c r="G68" i="14"/>
  <c r="C65" i="14"/>
  <c r="C64" i="14"/>
  <c r="C63" i="14"/>
  <c r="C62" i="14"/>
  <c r="C60" i="14"/>
  <c r="C59" i="14"/>
  <c r="C57" i="14"/>
  <c r="C56" i="14"/>
  <c r="C55" i="14"/>
  <c r="C53" i="14"/>
  <c r="C52" i="14"/>
  <c r="C51" i="14"/>
  <c r="G49" i="14"/>
  <c r="H48" i="14" s="1"/>
  <c r="C48" i="14" s="1"/>
  <c r="G48" i="14"/>
  <c r="C46" i="14"/>
  <c r="C45" i="14"/>
  <c r="C43" i="14"/>
  <c r="C41" i="14"/>
  <c r="C39" i="14"/>
  <c r="F31" i="14"/>
  <c r="E31" i="14"/>
  <c r="C31" i="14"/>
  <c r="F22" i="14"/>
  <c r="E22" i="14"/>
  <c r="C22" i="14" s="1"/>
  <c r="C21" i="14"/>
  <c r="C20" i="14"/>
  <c r="C19" i="14"/>
  <c r="C17" i="14"/>
  <c r="C16" i="14"/>
  <c r="C14" i="14"/>
  <c r="C13" i="14"/>
  <c r="F5" i="14"/>
  <c r="E5" i="14"/>
  <c r="C6" i="14" s="1"/>
  <c r="I76" i="13"/>
  <c r="G74" i="13"/>
  <c r="G73" i="13"/>
  <c r="G72" i="13"/>
  <c r="G71" i="13"/>
  <c r="G70" i="13"/>
  <c r="H68" i="13" s="1"/>
  <c r="C67" i="13" s="1"/>
  <c r="G69" i="13"/>
  <c r="G68" i="13"/>
  <c r="C65" i="13"/>
  <c r="C64" i="13"/>
  <c r="C63" i="13"/>
  <c r="C62" i="13"/>
  <c r="C60" i="13"/>
  <c r="C59" i="13"/>
  <c r="C57" i="13"/>
  <c r="C56" i="13"/>
  <c r="C55" i="13"/>
  <c r="C53" i="13"/>
  <c r="C52" i="13"/>
  <c r="C51" i="13"/>
  <c r="G49" i="13"/>
  <c r="H48" i="13" s="1"/>
  <c r="C48" i="13" s="1"/>
  <c r="G48" i="13"/>
  <c r="C46" i="13"/>
  <c r="C45" i="13"/>
  <c r="C43" i="13"/>
  <c r="C41" i="13"/>
  <c r="C39" i="13"/>
  <c r="F31" i="13"/>
  <c r="E31" i="13"/>
  <c r="C31" i="13"/>
  <c r="F22" i="13"/>
  <c r="E22" i="13"/>
  <c r="C22" i="13" s="1"/>
  <c r="C21" i="13"/>
  <c r="C20" i="13"/>
  <c r="C19" i="13"/>
  <c r="C17" i="13"/>
  <c r="C16" i="13"/>
  <c r="C14" i="13"/>
  <c r="C13" i="13"/>
  <c r="F5" i="13"/>
  <c r="E5" i="13"/>
  <c r="C6" i="13" s="1"/>
  <c r="I76" i="12"/>
  <c r="G74" i="12"/>
  <c r="G73" i="12"/>
  <c r="G72" i="12"/>
  <c r="G71" i="12"/>
  <c r="G70" i="12"/>
  <c r="G69" i="12"/>
  <c r="G68" i="12"/>
  <c r="H68" i="12" s="1"/>
  <c r="C67" i="12" s="1"/>
  <c r="C65" i="12"/>
  <c r="C64" i="12"/>
  <c r="C63" i="12"/>
  <c r="C62" i="12"/>
  <c r="C60" i="12"/>
  <c r="C59" i="12"/>
  <c r="C57" i="12"/>
  <c r="C56" i="12"/>
  <c r="C55" i="12"/>
  <c r="C53" i="12"/>
  <c r="C52" i="12"/>
  <c r="C51" i="12"/>
  <c r="G49" i="12"/>
  <c r="G48" i="12"/>
  <c r="H48" i="12" s="1"/>
  <c r="C48" i="12" s="1"/>
  <c r="C46" i="12"/>
  <c r="C45" i="12"/>
  <c r="C43" i="12"/>
  <c r="C41" i="12"/>
  <c r="C39" i="12"/>
  <c r="F31" i="12"/>
  <c r="E31" i="12"/>
  <c r="C31" i="12"/>
  <c r="F22" i="12"/>
  <c r="E22" i="12"/>
  <c r="C22" i="12"/>
  <c r="C21" i="12"/>
  <c r="C20" i="12"/>
  <c r="C19" i="12"/>
  <c r="C17" i="12"/>
  <c r="C16" i="12"/>
  <c r="C14" i="12"/>
  <c r="C13" i="12"/>
  <c r="C6" i="12"/>
  <c r="F5" i="12"/>
  <c r="E5" i="12"/>
  <c r="I76" i="11"/>
  <c r="G74" i="11"/>
  <c r="G73" i="11"/>
  <c r="G72" i="11"/>
  <c r="G71" i="11"/>
  <c r="G70" i="11"/>
  <c r="G69" i="11"/>
  <c r="H68" i="11"/>
  <c r="C67" i="11" s="1"/>
  <c r="G68" i="11"/>
  <c r="C65" i="11"/>
  <c r="C64" i="11"/>
  <c r="C63" i="11"/>
  <c r="C62" i="11"/>
  <c r="C60" i="11"/>
  <c r="C59" i="11"/>
  <c r="C57" i="11"/>
  <c r="C56" i="11"/>
  <c r="C55" i="11"/>
  <c r="C53" i="11"/>
  <c r="C52" i="11"/>
  <c r="C51" i="11"/>
  <c r="G49" i="11"/>
  <c r="H48" i="11"/>
  <c r="C48" i="11" s="1"/>
  <c r="G48" i="11"/>
  <c r="C46" i="11"/>
  <c r="C45" i="11"/>
  <c r="C43" i="11"/>
  <c r="C41" i="11"/>
  <c r="C39" i="11"/>
  <c r="F31" i="11"/>
  <c r="E31" i="11"/>
  <c r="C31" i="11"/>
  <c r="F22" i="11"/>
  <c r="E22" i="11"/>
  <c r="C22" i="11" s="1"/>
  <c r="C21" i="11"/>
  <c r="C20" i="11"/>
  <c r="C19" i="11"/>
  <c r="C17" i="11"/>
  <c r="C16" i="11"/>
  <c r="C14" i="11"/>
  <c r="C13" i="11"/>
  <c r="F5" i="11"/>
  <c r="E5" i="11"/>
  <c r="C6" i="11" s="1"/>
  <c r="I76" i="10"/>
  <c r="G74" i="10"/>
  <c r="G73" i="10"/>
  <c r="G72" i="10"/>
  <c r="G71" i="10"/>
  <c r="G70" i="10"/>
  <c r="G69" i="10"/>
  <c r="H68" i="10" s="1"/>
  <c r="C67" i="10" s="1"/>
  <c r="G68" i="10"/>
  <c r="C65" i="10"/>
  <c r="C64" i="10"/>
  <c r="C63" i="10"/>
  <c r="C62" i="10"/>
  <c r="C60" i="10"/>
  <c r="C59" i="10"/>
  <c r="C57" i="10"/>
  <c r="C56" i="10"/>
  <c r="C55" i="10"/>
  <c r="C53" i="10"/>
  <c r="C52" i="10"/>
  <c r="C51" i="10"/>
  <c r="G49" i="10"/>
  <c r="H48" i="10" s="1"/>
  <c r="C48" i="10" s="1"/>
  <c r="G48" i="10"/>
  <c r="C46" i="10"/>
  <c r="C45" i="10"/>
  <c r="C43" i="10"/>
  <c r="C41" i="10"/>
  <c r="C39" i="10"/>
  <c r="F31" i="10"/>
  <c r="E31" i="10"/>
  <c r="C31" i="10"/>
  <c r="F22" i="10"/>
  <c r="E22" i="10"/>
  <c r="C22" i="10" s="1"/>
  <c r="C21" i="10"/>
  <c r="C20" i="10"/>
  <c r="C19" i="10"/>
  <c r="C17" i="10"/>
  <c r="C16" i="10"/>
  <c r="C14" i="10"/>
  <c r="C13" i="10"/>
  <c r="F5" i="10"/>
  <c r="E5" i="10"/>
  <c r="C6" i="10" s="1"/>
  <c r="C76" i="10" s="1"/>
  <c r="I76" i="9"/>
  <c r="G74" i="9"/>
  <c r="G73" i="9"/>
  <c r="G72" i="9"/>
  <c r="G71" i="9"/>
  <c r="G70" i="9"/>
  <c r="H68" i="9" s="1"/>
  <c r="C67" i="9" s="1"/>
  <c r="G69" i="9"/>
  <c r="G68" i="9"/>
  <c r="C65" i="9"/>
  <c r="C64" i="9"/>
  <c r="C63" i="9"/>
  <c r="C62" i="9"/>
  <c r="C60" i="9"/>
  <c r="C59" i="9"/>
  <c r="C57" i="9"/>
  <c r="C56" i="9"/>
  <c r="C55" i="9"/>
  <c r="C53" i="9"/>
  <c r="C52" i="9"/>
  <c r="C51" i="9"/>
  <c r="G49" i="9"/>
  <c r="H48" i="9"/>
  <c r="G48" i="9"/>
  <c r="C48" i="9"/>
  <c r="C46" i="9"/>
  <c r="C45" i="9"/>
  <c r="C43" i="9"/>
  <c r="C41" i="9"/>
  <c r="C39" i="9"/>
  <c r="F31" i="9"/>
  <c r="E31" i="9"/>
  <c r="C31" i="9"/>
  <c r="F22" i="9"/>
  <c r="E22" i="9"/>
  <c r="C22" i="9" s="1"/>
  <c r="C21" i="9"/>
  <c r="C20" i="9"/>
  <c r="C19" i="9"/>
  <c r="C17" i="9"/>
  <c r="C16" i="9"/>
  <c r="C14" i="9"/>
  <c r="C13" i="9"/>
  <c r="F5" i="9"/>
  <c r="E5" i="9"/>
  <c r="C6" i="9" s="1"/>
  <c r="I76" i="8"/>
  <c r="G74" i="8"/>
  <c r="G73" i="8"/>
  <c r="G72" i="8"/>
  <c r="G71" i="8"/>
  <c r="G70" i="8"/>
  <c r="H68" i="8" s="1"/>
  <c r="C67" i="8" s="1"/>
  <c r="G69" i="8"/>
  <c r="G68" i="8"/>
  <c r="C65" i="8"/>
  <c r="C64" i="8"/>
  <c r="C63" i="8"/>
  <c r="C62" i="8"/>
  <c r="C60" i="8"/>
  <c r="C59" i="8"/>
  <c r="C57" i="8"/>
  <c r="C56" i="8"/>
  <c r="C55" i="8"/>
  <c r="C53" i="8"/>
  <c r="C52" i="8"/>
  <c r="C51" i="8"/>
  <c r="G49" i="8"/>
  <c r="H48" i="8" s="1"/>
  <c r="C48" i="8" s="1"/>
  <c r="G48" i="8"/>
  <c r="C46" i="8"/>
  <c r="C45" i="8"/>
  <c r="C43" i="8"/>
  <c r="C41" i="8"/>
  <c r="C39" i="8"/>
  <c r="F31" i="8"/>
  <c r="E31" i="8"/>
  <c r="C31" i="8"/>
  <c r="F22" i="8"/>
  <c r="E22" i="8"/>
  <c r="C22" i="8" s="1"/>
  <c r="C21" i="8"/>
  <c r="C20" i="8"/>
  <c r="C19" i="8"/>
  <c r="C17" i="8"/>
  <c r="C16" i="8"/>
  <c r="C14" i="8"/>
  <c r="C13" i="8"/>
  <c r="F5" i="8"/>
  <c r="E5" i="8"/>
  <c r="C6" i="8" s="1"/>
  <c r="I76" i="7"/>
  <c r="G74" i="7"/>
  <c r="G73" i="7"/>
  <c r="G72" i="7"/>
  <c r="G71" i="7"/>
  <c r="G70" i="7"/>
  <c r="H68" i="7" s="1"/>
  <c r="C67" i="7" s="1"/>
  <c r="G69" i="7"/>
  <c r="G68" i="7"/>
  <c r="C65" i="7"/>
  <c r="C64" i="7"/>
  <c r="C63" i="7"/>
  <c r="C62" i="7"/>
  <c r="C60" i="7"/>
  <c r="C59" i="7"/>
  <c r="C57" i="7"/>
  <c r="C56" i="7"/>
  <c r="C55" i="7"/>
  <c r="C53" i="7"/>
  <c r="C52" i="7"/>
  <c r="C51" i="7"/>
  <c r="G49" i="7"/>
  <c r="H48" i="7" s="1"/>
  <c r="C48" i="7" s="1"/>
  <c r="G48" i="7"/>
  <c r="C46" i="7"/>
  <c r="C45" i="7"/>
  <c r="C43" i="7"/>
  <c r="C41" i="7"/>
  <c r="C39" i="7"/>
  <c r="F31" i="7"/>
  <c r="E31" i="7"/>
  <c r="C31" i="7"/>
  <c r="F22" i="7"/>
  <c r="E22" i="7"/>
  <c r="C22" i="7" s="1"/>
  <c r="C21" i="7"/>
  <c r="C20" i="7"/>
  <c r="C19" i="7"/>
  <c r="C17" i="7"/>
  <c r="C16" i="7"/>
  <c r="C14" i="7"/>
  <c r="C13" i="7"/>
  <c r="F5" i="7"/>
  <c r="E5" i="7"/>
  <c r="C6" i="7" s="1"/>
  <c r="I76" i="6"/>
  <c r="G74" i="6"/>
  <c r="G73" i="6"/>
  <c r="G72" i="6"/>
  <c r="G71" i="6"/>
  <c r="G70" i="6"/>
  <c r="H68" i="6" s="1"/>
  <c r="C67" i="6" s="1"/>
  <c r="G69" i="6"/>
  <c r="G68" i="6"/>
  <c r="C65" i="6"/>
  <c r="C64" i="6"/>
  <c r="C63" i="6"/>
  <c r="C62" i="6"/>
  <c r="C60" i="6"/>
  <c r="C59" i="6"/>
  <c r="C57" i="6"/>
  <c r="C56" i="6"/>
  <c r="C55" i="6"/>
  <c r="C53" i="6"/>
  <c r="C52" i="6"/>
  <c r="C51" i="6"/>
  <c r="G49" i="6"/>
  <c r="H48" i="6"/>
  <c r="G48" i="6"/>
  <c r="C48" i="6"/>
  <c r="C46" i="6"/>
  <c r="C45" i="6"/>
  <c r="C43" i="6"/>
  <c r="C41" i="6"/>
  <c r="C39" i="6"/>
  <c r="F31" i="6"/>
  <c r="E31" i="6"/>
  <c r="C31" i="6"/>
  <c r="F22" i="6"/>
  <c r="E22" i="6"/>
  <c r="C22" i="6" s="1"/>
  <c r="C21" i="6"/>
  <c r="C20" i="6"/>
  <c r="C19" i="6"/>
  <c r="C17" i="6"/>
  <c r="C16" i="6"/>
  <c r="C14" i="6"/>
  <c r="C13" i="6"/>
  <c r="F5" i="6"/>
  <c r="E5" i="6"/>
  <c r="C6" i="6" s="1"/>
  <c r="I76" i="5"/>
  <c r="G74" i="5"/>
  <c r="G73" i="5"/>
  <c r="G72" i="5"/>
  <c r="G71" i="5"/>
  <c r="G70" i="5"/>
  <c r="G69" i="5"/>
  <c r="H68" i="5" s="1"/>
  <c r="C67" i="5" s="1"/>
  <c r="G68" i="5"/>
  <c r="C65" i="5"/>
  <c r="C64" i="5"/>
  <c r="C63" i="5"/>
  <c r="C62" i="5"/>
  <c r="C60" i="5"/>
  <c r="C59" i="5"/>
  <c r="C57" i="5"/>
  <c r="C56" i="5"/>
  <c r="C55" i="5"/>
  <c r="C53" i="5"/>
  <c r="C52" i="5"/>
  <c r="C51" i="5"/>
  <c r="G49" i="5"/>
  <c r="H48" i="5" s="1"/>
  <c r="C48" i="5" s="1"/>
  <c r="G48" i="5"/>
  <c r="C46" i="5"/>
  <c r="C45" i="5"/>
  <c r="C43" i="5"/>
  <c r="C41" i="5"/>
  <c r="C39" i="5"/>
  <c r="F31" i="5"/>
  <c r="E31" i="5"/>
  <c r="C31" i="5"/>
  <c r="F22" i="5"/>
  <c r="E22" i="5"/>
  <c r="C22" i="5" s="1"/>
  <c r="C21" i="5"/>
  <c r="C20" i="5"/>
  <c r="C19" i="5"/>
  <c r="C17" i="5"/>
  <c r="C16" i="5"/>
  <c r="C14" i="5"/>
  <c r="C13" i="5"/>
  <c r="F5" i="5"/>
  <c r="E5" i="5"/>
  <c r="C6" i="5" s="1"/>
  <c r="C76" i="5" s="1"/>
  <c r="I76" i="4"/>
  <c r="G74" i="4"/>
  <c r="G73" i="4"/>
  <c r="G72" i="4"/>
  <c r="G71" i="4"/>
  <c r="G70" i="4"/>
  <c r="H68" i="4" s="1"/>
  <c r="C67" i="4" s="1"/>
  <c r="G69" i="4"/>
  <c r="G68" i="4"/>
  <c r="C65" i="4"/>
  <c r="C64" i="4"/>
  <c r="C63" i="4"/>
  <c r="C62" i="4"/>
  <c r="C60" i="4"/>
  <c r="C59" i="4"/>
  <c r="C57" i="4"/>
  <c r="C56" i="4"/>
  <c r="C55" i="4"/>
  <c r="C53" i="4"/>
  <c r="C52" i="4"/>
  <c r="C51" i="4"/>
  <c r="G49" i="4"/>
  <c r="H48" i="4" s="1"/>
  <c r="C48" i="4" s="1"/>
  <c r="G48" i="4"/>
  <c r="C46" i="4"/>
  <c r="C45" i="4"/>
  <c r="C43" i="4"/>
  <c r="C41" i="4"/>
  <c r="C39" i="4"/>
  <c r="F31" i="4"/>
  <c r="E31" i="4"/>
  <c r="C31" i="4"/>
  <c r="F22" i="4"/>
  <c r="E22" i="4"/>
  <c r="C22" i="4" s="1"/>
  <c r="C21" i="4"/>
  <c r="C20" i="4"/>
  <c r="C19" i="4"/>
  <c r="C17" i="4"/>
  <c r="C16" i="4"/>
  <c r="C14" i="4"/>
  <c r="C13" i="4"/>
  <c r="F5" i="4"/>
  <c r="E5" i="4"/>
  <c r="C6" i="4" s="1"/>
  <c r="C76" i="4" s="1"/>
  <c r="I76" i="3"/>
  <c r="G74" i="3"/>
  <c r="G73" i="3"/>
  <c r="G72" i="3"/>
  <c r="G71" i="3"/>
  <c r="G70" i="3"/>
  <c r="G69" i="3"/>
  <c r="G68" i="3"/>
  <c r="H68" i="3" s="1"/>
  <c r="C67" i="3" s="1"/>
  <c r="C65" i="3"/>
  <c r="C64" i="3"/>
  <c r="C63" i="3"/>
  <c r="C62" i="3"/>
  <c r="C60" i="3"/>
  <c r="C59" i="3"/>
  <c r="C57" i="3"/>
  <c r="C56" i="3"/>
  <c r="C55" i="3"/>
  <c r="C53" i="3"/>
  <c r="C52" i="3"/>
  <c r="C51" i="3"/>
  <c r="G49" i="3"/>
  <c r="G48" i="3"/>
  <c r="H48" i="3" s="1"/>
  <c r="C48" i="3" s="1"/>
  <c r="C46" i="3"/>
  <c r="C45" i="3"/>
  <c r="C43" i="3"/>
  <c r="C41" i="3"/>
  <c r="C39" i="3"/>
  <c r="F31" i="3"/>
  <c r="E31" i="3"/>
  <c r="C31" i="3" s="1"/>
  <c r="F22" i="3"/>
  <c r="E22" i="3"/>
  <c r="C22" i="3"/>
  <c r="C21" i="3"/>
  <c r="C20" i="3"/>
  <c r="C19" i="3"/>
  <c r="C17" i="3"/>
  <c r="C16" i="3"/>
  <c r="C14" i="3"/>
  <c r="C13" i="3"/>
  <c r="F5" i="3"/>
  <c r="E5" i="3"/>
  <c r="C6" i="3" s="1"/>
  <c r="I76" i="2"/>
  <c r="G74" i="2"/>
  <c r="G73" i="2"/>
  <c r="G72" i="2"/>
  <c r="G71" i="2"/>
  <c r="G70" i="2"/>
  <c r="H68" i="2" s="1"/>
  <c r="C67" i="2" s="1"/>
  <c r="G69" i="2"/>
  <c r="G68" i="2"/>
  <c r="C65" i="2"/>
  <c r="C64" i="2"/>
  <c r="C63" i="2"/>
  <c r="C62" i="2"/>
  <c r="C60" i="2"/>
  <c r="C59" i="2"/>
  <c r="C57" i="2"/>
  <c r="C56" i="2"/>
  <c r="C55" i="2"/>
  <c r="C53" i="2"/>
  <c r="C52" i="2"/>
  <c r="C51" i="2"/>
  <c r="G49" i="2"/>
  <c r="H48" i="2"/>
  <c r="G48" i="2"/>
  <c r="C48" i="2"/>
  <c r="C46" i="2"/>
  <c r="C45" i="2"/>
  <c r="C43" i="2"/>
  <c r="C41" i="2"/>
  <c r="C39" i="2"/>
  <c r="F31" i="2"/>
  <c r="E31" i="2"/>
  <c r="C31" i="2"/>
  <c r="F22" i="2"/>
  <c r="E22" i="2"/>
  <c r="C22" i="2" s="1"/>
  <c r="C21" i="2"/>
  <c r="C20" i="2"/>
  <c r="C19" i="2"/>
  <c r="C17" i="2"/>
  <c r="C16" i="2"/>
  <c r="C14" i="2"/>
  <c r="C13" i="2"/>
  <c r="F5" i="2"/>
  <c r="E5" i="2"/>
  <c r="C6" i="2" s="1"/>
  <c r="C53" i="1"/>
  <c r="C52" i="1"/>
  <c r="C41" i="1"/>
  <c r="C39" i="1"/>
  <c r="C6" i="1"/>
  <c r="C76" i="30" l="1"/>
  <c r="C77" i="30" s="1"/>
  <c r="D34" i="31" s="1"/>
  <c r="C76" i="29"/>
  <c r="C77" i="29" s="1"/>
  <c r="D33" i="31" s="1"/>
  <c r="C76" i="28"/>
  <c r="C77" i="28"/>
  <c r="C76" i="27"/>
  <c r="C77" i="27" s="1"/>
  <c r="D31" i="31" s="1"/>
  <c r="C76" i="26"/>
  <c r="C77" i="26" s="1"/>
  <c r="D30" i="31" s="1"/>
  <c r="C77" i="25"/>
  <c r="C76" i="25"/>
  <c r="C76" i="24"/>
  <c r="C77" i="24" s="1"/>
  <c r="D28" i="31" s="1"/>
  <c r="C77" i="23"/>
  <c r="D27" i="31" s="1"/>
  <c r="C76" i="23"/>
  <c r="C76" i="22"/>
  <c r="C77" i="22" s="1"/>
  <c r="D26" i="31" s="1"/>
  <c r="C76" i="21"/>
  <c r="C77" i="21" s="1"/>
  <c r="D25" i="31" s="1"/>
  <c r="C76" i="20"/>
  <c r="C77" i="20" s="1"/>
  <c r="D24" i="31" s="1"/>
  <c r="C76" i="19"/>
  <c r="C77" i="19"/>
  <c r="D23" i="31" s="1"/>
  <c r="C77" i="18"/>
  <c r="C77" i="17"/>
  <c r="C77" i="16"/>
  <c r="C76" i="15"/>
  <c r="C77" i="15" s="1"/>
  <c r="D19" i="31" s="1"/>
  <c r="C76" i="14"/>
  <c r="C77" i="14"/>
  <c r="C76" i="13"/>
  <c r="C77" i="13"/>
  <c r="D17" i="31" s="1"/>
  <c r="C76" i="12"/>
  <c r="C77" i="12" s="1"/>
  <c r="C76" i="11"/>
  <c r="C77" i="11" s="1"/>
  <c r="D15" i="31" s="1"/>
  <c r="C77" i="10"/>
  <c r="D14" i="31" s="1"/>
  <c r="C76" i="9"/>
  <c r="C77" i="9" s="1"/>
  <c r="D13" i="31" s="1"/>
  <c r="C76" i="8"/>
  <c r="C77" i="8"/>
  <c r="D12" i="31" s="1"/>
  <c r="C76" i="7"/>
  <c r="C77" i="7"/>
  <c r="D11" i="31" s="1"/>
  <c r="C76" i="6"/>
  <c r="C77" i="6" s="1"/>
  <c r="D10" i="31" s="1"/>
  <c r="C77" i="5"/>
  <c r="D9" i="31" s="1"/>
  <c r="C77" i="4"/>
  <c r="C76" i="3"/>
  <c r="C77" i="3" s="1"/>
  <c r="C76" i="2"/>
  <c r="C77" i="2" s="1"/>
  <c r="D6" i="31" s="1"/>
  <c r="D32" i="31"/>
  <c r="D29" i="31"/>
  <c r="D22" i="31"/>
  <c r="D21" i="31"/>
  <c r="D20" i="31"/>
  <c r="D18" i="31"/>
  <c r="D16" i="31"/>
  <c r="D8" i="31"/>
  <c r="D7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C6" i="31"/>
  <c r="B6" i="31"/>
  <c r="C5" i="31"/>
  <c r="B5" i="31"/>
  <c r="I76" i="1" l="1"/>
  <c r="C65" i="1"/>
  <c r="C64" i="1"/>
  <c r="C63" i="1"/>
  <c r="C62" i="1"/>
  <c r="C60" i="1"/>
  <c r="C59" i="1"/>
  <c r="C51" i="1"/>
  <c r="C21" i="1"/>
  <c r="C20" i="1"/>
  <c r="C19" i="1"/>
  <c r="C17" i="1"/>
  <c r="C16" i="1"/>
  <c r="C13" i="1"/>
  <c r="C14" i="1"/>
  <c r="G72" i="1"/>
  <c r="G69" i="1"/>
  <c r="G70" i="1"/>
  <c r="G71" i="1"/>
  <c r="G73" i="1"/>
  <c r="G74" i="1"/>
  <c r="G68" i="1"/>
  <c r="C57" i="1"/>
  <c r="C56" i="1"/>
  <c r="C55" i="1"/>
  <c r="G49" i="1"/>
  <c r="G48" i="1"/>
  <c r="C46" i="1"/>
  <c r="C45" i="1"/>
  <c r="C43" i="1"/>
  <c r="F31" i="1"/>
  <c r="E31" i="1"/>
  <c r="C31" i="1" s="1"/>
  <c r="F22" i="1"/>
  <c r="F5" i="1"/>
  <c r="E5" i="1"/>
  <c r="E22" i="1"/>
  <c r="C22" i="1" s="1"/>
  <c r="H68" i="1" l="1"/>
  <c r="C67" i="1" s="1"/>
  <c r="C76" i="1" s="1"/>
  <c r="C77" i="1" s="1"/>
  <c r="D5" i="31" s="1"/>
  <c r="H48" i="1"/>
  <c r="C48" i="1" s="1"/>
</calcChain>
</file>

<file path=xl/sharedStrings.xml><?xml version="1.0" encoding="utf-8"?>
<sst xmlns="http://schemas.openxmlformats.org/spreadsheetml/2006/main" count="5285" uniqueCount="70">
  <si>
    <t>Voorpagina</t>
  </si>
  <si>
    <t>- Bijpassende titel</t>
  </si>
  <si>
    <t>- Bijpassende afbeelding</t>
  </si>
  <si>
    <t>- De namen zijn vermeld</t>
  </si>
  <si>
    <t>- De klas is vermeld</t>
  </si>
  <si>
    <t>- De naam/namen van de docenten zijn vermeld</t>
  </si>
  <si>
    <t>- De datum van inleveren is vermeld</t>
  </si>
  <si>
    <t>Onvoldoende</t>
  </si>
  <si>
    <t>Voldoende</t>
  </si>
  <si>
    <t>De contactgegevens zijn juist ingevuld</t>
  </si>
  <si>
    <t>De contactgegevens zijn volledig ingevuld</t>
  </si>
  <si>
    <t>Er is een woordwolk gemaakt</t>
  </si>
  <si>
    <t>De woordwolk geeft een duidelijk beeld</t>
  </si>
  <si>
    <t>Er is een poster gemaakt</t>
  </si>
  <si>
    <t>De poster bestaat enkel en alleen uit afbeeldingen</t>
  </si>
  <si>
    <t>De poster is maximaal 1 A4 groot</t>
  </si>
  <si>
    <t>De onderstaande P's komen goed naar voren:</t>
  </si>
  <si>
    <t>- Prijs</t>
  </si>
  <si>
    <t>- Product</t>
  </si>
  <si>
    <t>- Plaats</t>
  </si>
  <si>
    <t>- Promotie</t>
  </si>
  <si>
    <t>- Presentatie</t>
  </si>
  <si>
    <t>- Personeel</t>
  </si>
  <si>
    <t>De onderstaande marketinginstrumenten zijn</t>
  </si>
  <si>
    <t>volledig en juist uitgeschreven in meer dan 30 woorden.</t>
  </si>
  <si>
    <t>Hoeveel onderwerpen zijn er bedacht?</t>
  </si>
  <si>
    <t>0 t/m 5</t>
  </si>
  <si>
    <t>Hoeveel duidelijke en juiste vragen zijn er opgesteld?</t>
  </si>
  <si>
    <t>De link naar de vragenlijst is gedeeld.</t>
  </si>
  <si>
    <t>Nee</t>
  </si>
  <si>
    <t>Ja</t>
  </si>
  <si>
    <t>De feedback van de opdrachtgever is uitgebreid genoteerd</t>
  </si>
  <si>
    <t>De feedback van de opdrachtgever is verwerkt</t>
  </si>
  <si>
    <t>Er is ingevuld door hoeveel personen de vragenlijst is ingevuld</t>
  </si>
  <si>
    <t>Er is een juiste conclusie getrokken over de betrouwbaarheid van de vragenlijst.</t>
  </si>
  <si>
    <t>Alle twaalf de vragen zijn herhaald</t>
  </si>
  <si>
    <t>Hoeveel volledige en correcte conclusies zijn er geschreven?</t>
  </si>
  <si>
    <t>Hoeveel volledige en correcte resultaten zijn er geschreven?</t>
  </si>
  <si>
    <t>Hoeveel correcte actiepunten zijn er beschreven?</t>
  </si>
  <si>
    <t>Bij hoeveel actiepunten is de belangrijkheid juist omschreven?</t>
  </si>
  <si>
    <t>Bij hoeveel actiepunten is er een correcte en duidelijke aanbeveling geschreven?</t>
  </si>
  <si>
    <t>De reflectie is serieus ingevuld</t>
  </si>
  <si>
    <t>De leerling laat zien een goed zelfbeeld te hebben</t>
  </si>
  <si>
    <t>De presentatie duurde tussen de 7 en 12 minuten</t>
  </si>
  <si>
    <t>De leerling stelt zichzelf netjes voor en legt uit wat hij/zij gaat presenteren</t>
  </si>
  <si>
    <t>De leerling heeft verteld over:</t>
  </si>
  <si>
    <t>- De marketingmix</t>
  </si>
  <si>
    <t>- De vragenlijst</t>
  </si>
  <si>
    <t>- De feedback</t>
  </si>
  <si>
    <t>- De resultaten</t>
  </si>
  <si>
    <t>- Wat er te weten is gekomen door de vragenlijst</t>
  </si>
  <si>
    <t>- Welke actiepunten er liggen</t>
  </si>
  <si>
    <t>- Wat de aanbevelingen zijn</t>
  </si>
  <si>
    <t>De leerling heeft aangegeven wat hij/zij geleerd heeft</t>
  </si>
  <si>
    <t>De leerling heeft de presentatie op een nette wijze afgesloten</t>
  </si>
  <si>
    <t>Maximale score</t>
  </si>
  <si>
    <t>Matig</t>
  </si>
  <si>
    <t>Behaald aantal punten:</t>
  </si>
  <si>
    <t>Cijfer:</t>
  </si>
  <si>
    <t>Vul hier de naam van de leerling in</t>
  </si>
  <si>
    <t>Klas leerling</t>
  </si>
  <si>
    <t>Leerling</t>
  </si>
  <si>
    <t>Naam</t>
  </si>
  <si>
    <t>Cijfer</t>
  </si>
  <si>
    <t>Overzicht resultaten</t>
  </si>
  <si>
    <t>5 t/m 7</t>
  </si>
  <si>
    <t>0 t/m 4</t>
  </si>
  <si>
    <t>6 t/m 8</t>
  </si>
  <si>
    <t>9 t/m 11</t>
  </si>
  <si>
    <t>Beoordelingsformulier VMBO-basis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</si>
</sst>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9" fontId="1" fillId="2" borderId="2" xfId="0" applyNumberFormat="1" applyFont="1" applyFill="1" applyBorder="1"/>
    <xf numFmtId="0" fontId="1" fillId="2" borderId="3" xfId="0" applyFont="1" applyFill="1" applyBorder="1" applyAlignment="1">
      <alignment horizontal="left"/>
    </xf>
    <xf numFmtId="49" fontId="1" fillId="2" borderId="0" xfId="0" applyNumberFormat="1" applyFont="1" applyFill="1" applyBorder="1"/>
    <xf numFmtId="0" fontId="1" fillId="2" borderId="5" xfId="0" applyFont="1" applyFill="1" applyBorder="1" applyAlignment="1">
      <alignment horizontal="left"/>
    </xf>
    <xf numFmtId="49" fontId="1" fillId="2" borderId="7" xfId="0" applyNumberFormat="1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/>
    <xf numFmtId="49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center" vertical="top"/>
    </xf>
    <xf numFmtId="0" fontId="1" fillId="4" borderId="0" xfId="0" applyFont="1" applyFill="1" applyAlignment="1">
      <alignment textRotation="45"/>
    </xf>
    <xf numFmtId="0" fontId="1" fillId="4" borderId="0" xfId="0" applyFont="1" applyFill="1" applyAlignment="1">
      <alignment wrapText="1"/>
    </xf>
    <xf numFmtId="49" fontId="3" fillId="4" borderId="0" xfId="0" applyNumberFormat="1" applyFont="1" applyFill="1" applyAlignment="1">
      <alignment horizontal="right"/>
    </xf>
    <xf numFmtId="49" fontId="3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wrapText="1"/>
    </xf>
    <xf numFmtId="49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/>
    <xf numFmtId="0" fontId="0" fillId="2" borderId="12" xfId="0" applyFill="1" applyBorder="1"/>
    <xf numFmtId="164" fontId="0" fillId="2" borderId="12" xfId="0" applyNumberFormat="1" applyFill="1" applyBorder="1"/>
    <xf numFmtId="0" fontId="0" fillId="4" borderId="0" xfId="0" applyFill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workbookViewId="0">
      <selection activeCell="C5" sqref="C5"/>
    </sheetView>
  </sheetViews>
  <sheetFormatPr defaultRowHeight="15" x14ac:dyDescent="0.25"/>
  <cols>
    <col min="1" max="1" width="8.140625" bestFit="1" customWidth="1"/>
    <col min="2" max="2" width="25.7109375" customWidth="1"/>
    <col min="3" max="3" width="70.7109375" customWidth="1"/>
    <col min="4" max="4" width="12.42578125" customWidth="1"/>
  </cols>
  <sheetData>
    <row r="1" spans="1:25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26.25" x14ac:dyDescent="0.4">
      <c r="A2" s="60" t="s">
        <v>64</v>
      </c>
      <c r="B2" s="60"/>
      <c r="C2" s="60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x14ac:dyDescent="0.25">
      <c r="A4" s="56" t="s">
        <v>61</v>
      </c>
      <c r="B4" s="56" t="s">
        <v>60</v>
      </c>
      <c r="C4" s="56" t="s">
        <v>62</v>
      </c>
      <c r="D4" s="56" t="s">
        <v>63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x14ac:dyDescent="0.25">
      <c r="A5" s="57">
        <v>1</v>
      </c>
      <c r="B5" s="57" t="str">
        <f>'Leerling 1'!D4</f>
        <v>Klas leerling</v>
      </c>
      <c r="C5" s="57" t="str">
        <f>'Leerling 1'!A4</f>
        <v>Vul hier de naam van de leerling in</v>
      </c>
      <c r="D5" s="58">
        <f>'Leerling 1'!C77</f>
        <v>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x14ac:dyDescent="0.25">
      <c r="A6" s="57">
        <v>2</v>
      </c>
      <c r="B6" s="57" t="str">
        <f>'Leerling 2'!D4</f>
        <v>Klas leerling</v>
      </c>
      <c r="C6" s="57" t="str">
        <f>'Leerling 2'!A4</f>
        <v>Vul hier de naam van de leerling in</v>
      </c>
      <c r="D6" s="58">
        <f>'Leerling 2'!C77</f>
        <v>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x14ac:dyDescent="0.25">
      <c r="A7" s="57">
        <v>3</v>
      </c>
      <c r="B7" s="57" t="str">
        <f>'Leerling 3'!D4</f>
        <v>Klas leerling</v>
      </c>
      <c r="C7" s="57" t="str">
        <f>'Leerling 3'!A4</f>
        <v>Vul hier de naam van de leerling in</v>
      </c>
      <c r="D7" s="58">
        <f>'Leerling 3'!C77</f>
        <v>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spans="1:25" x14ac:dyDescent="0.25">
      <c r="A8" s="57">
        <v>4</v>
      </c>
      <c r="B8" s="57" t="str">
        <f>'Leerling 4'!D4</f>
        <v>Klas leerling</v>
      </c>
      <c r="C8" s="57" t="str">
        <f>'Leerling 4'!A4</f>
        <v>Vul hier de naam van de leerling in</v>
      </c>
      <c r="D8" s="58">
        <f>'Leerling 4'!C77</f>
        <v>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spans="1:25" x14ac:dyDescent="0.25">
      <c r="A9" s="57">
        <v>5</v>
      </c>
      <c r="B9" s="57" t="str">
        <f>'Leerling 5'!D4</f>
        <v>Klas leerling</v>
      </c>
      <c r="C9" s="57" t="str">
        <f>'Leerling 5'!A4</f>
        <v>Vul hier de naam van de leerling in</v>
      </c>
      <c r="D9" s="58">
        <f>'Leerling 5'!C77</f>
        <v>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x14ac:dyDescent="0.25">
      <c r="A10" s="57">
        <v>6</v>
      </c>
      <c r="B10" s="57" t="str">
        <f>'Leerling 6'!D4</f>
        <v>Klas leerling</v>
      </c>
      <c r="C10" s="57" t="str">
        <f>'Leerling 6'!A4</f>
        <v>Vul hier de naam van de leerling in</v>
      </c>
      <c r="D10" s="58">
        <f>'Leerling 6'!C77</f>
        <v>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x14ac:dyDescent="0.25">
      <c r="A11" s="57">
        <v>7</v>
      </c>
      <c r="B11" s="57" t="str">
        <f>'Leerling 7'!D4</f>
        <v>Klas leerling</v>
      </c>
      <c r="C11" s="57" t="str">
        <f>'Leerling 7'!A4</f>
        <v>Vul hier de naam van de leerling in</v>
      </c>
      <c r="D11" s="58">
        <f>'Leerling 7'!C77</f>
        <v>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x14ac:dyDescent="0.25">
      <c r="A12" s="57">
        <v>8</v>
      </c>
      <c r="B12" s="57" t="str">
        <f>'Leerling 8'!D4</f>
        <v>Klas leerling</v>
      </c>
      <c r="C12" s="57" t="str">
        <f>'Leerling 8'!A4</f>
        <v>Vul hier de naam van de leerling in</v>
      </c>
      <c r="D12" s="58">
        <f>'Leerling 8'!C77</f>
        <v>1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</row>
    <row r="13" spans="1:25" x14ac:dyDescent="0.25">
      <c r="A13" s="57">
        <v>9</v>
      </c>
      <c r="B13" s="57" t="str">
        <f>'Leerling 9'!D4</f>
        <v>Klas leerling</v>
      </c>
      <c r="C13" s="57" t="str">
        <f>'Leerling 9'!A4</f>
        <v>Vul hier de naam van de leerling in</v>
      </c>
      <c r="D13" s="58">
        <f>'Leerling 9'!C77</f>
        <v>1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 spans="1:25" x14ac:dyDescent="0.25">
      <c r="A14" s="57">
        <v>10</v>
      </c>
      <c r="B14" s="57" t="str">
        <f>'Leerling 10'!D4</f>
        <v>Klas leerling</v>
      </c>
      <c r="C14" s="57" t="str">
        <f>'Leerling 10'!A4</f>
        <v>Vul hier de naam van de leerling in</v>
      </c>
      <c r="D14" s="58">
        <f>'Leerling 10'!C77</f>
        <v>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 spans="1:25" x14ac:dyDescent="0.25">
      <c r="A15" s="57">
        <v>11</v>
      </c>
      <c r="B15" s="57" t="str">
        <f>'Leerling 11'!D4</f>
        <v>Klas leerling</v>
      </c>
      <c r="C15" s="57" t="str">
        <f>'Leerling 11'!A4</f>
        <v>Vul hier de naam van de leerling in</v>
      </c>
      <c r="D15" s="58">
        <f>'Leerling 11'!C77</f>
        <v>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25" x14ac:dyDescent="0.25">
      <c r="A16" s="57">
        <v>12</v>
      </c>
      <c r="B16" s="57" t="str">
        <f>'Leerling 12'!D4</f>
        <v>Klas leerling</v>
      </c>
      <c r="C16" s="57" t="str">
        <f>'Leerling 12'!A4</f>
        <v>Vul hier de naam van de leerling in</v>
      </c>
      <c r="D16" s="58">
        <f>'Leerling 12'!C77</f>
        <v>1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1:25" x14ac:dyDescent="0.25">
      <c r="A17" s="57">
        <v>13</v>
      </c>
      <c r="B17" s="57" t="str">
        <f>'Leerling 13'!D4</f>
        <v>Klas leerling</v>
      </c>
      <c r="C17" s="57" t="str">
        <f>'Leerling 13'!A4</f>
        <v>Vul hier de naam van de leerling in</v>
      </c>
      <c r="D17" s="58">
        <f>'Leerling 13'!C77</f>
        <v>1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x14ac:dyDescent="0.25">
      <c r="A18" s="57">
        <v>14</v>
      </c>
      <c r="B18" s="57" t="str">
        <f>'Leerling 14'!D4</f>
        <v>Klas leerling</v>
      </c>
      <c r="C18" s="57" t="str">
        <f>'Leerling 14'!A4</f>
        <v>Vul hier de naam van de leerling in</v>
      </c>
      <c r="D18" s="58">
        <f>'Leerling 14'!C77</f>
        <v>1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x14ac:dyDescent="0.25">
      <c r="A19" s="57">
        <v>15</v>
      </c>
      <c r="B19" s="57" t="str">
        <f>'Leerling 15'!D4</f>
        <v>Klas leerling</v>
      </c>
      <c r="C19" s="57" t="str">
        <f>'Leerling 15'!A4</f>
        <v>Vul hier de naam van de leerling in</v>
      </c>
      <c r="D19" s="58">
        <f>'Leerling 15'!C77</f>
        <v>1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</row>
    <row r="20" spans="1:25" x14ac:dyDescent="0.25">
      <c r="A20" s="57">
        <v>16</v>
      </c>
      <c r="B20" s="57" t="str">
        <f>'Leerling 16'!D4</f>
        <v>Klas leerling</v>
      </c>
      <c r="C20" s="57" t="str">
        <f>'Leerling 16'!A4</f>
        <v>Vul hier de naam van de leerling in</v>
      </c>
      <c r="D20" s="58">
        <f>'Leerling 16'!C77</f>
        <v>1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 spans="1:25" x14ac:dyDescent="0.25">
      <c r="A21" s="57">
        <v>17</v>
      </c>
      <c r="B21" s="57" t="str">
        <f>'Leerling 17'!D4</f>
        <v>Klas leerling</v>
      </c>
      <c r="C21" s="57" t="str">
        <f>'Leerling 17'!A4</f>
        <v>Vul hier de naam van de leerling in</v>
      </c>
      <c r="D21" s="58">
        <f>'Leerling 17'!C77</f>
        <v>1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5" x14ac:dyDescent="0.25">
      <c r="A22" s="57">
        <v>18</v>
      </c>
      <c r="B22" s="57" t="str">
        <f>'Leerling 18'!D4</f>
        <v>Klas leerling</v>
      </c>
      <c r="C22" s="57" t="str">
        <f>'Leerling 18'!A4</f>
        <v>Vul hier de naam van de leerling in</v>
      </c>
      <c r="D22" s="58">
        <f>'Leerling 18'!C77</f>
        <v>1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x14ac:dyDescent="0.25">
      <c r="A23" s="57">
        <v>19</v>
      </c>
      <c r="B23" s="57" t="str">
        <f>'Leerling 19'!D4</f>
        <v>Klas leerling</v>
      </c>
      <c r="C23" s="57" t="str">
        <f>'Leerling 19'!A4</f>
        <v>Vul hier de naam van de leerling in</v>
      </c>
      <c r="D23" s="58">
        <f>'Leerling 19'!C77</f>
        <v>1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25" x14ac:dyDescent="0.25">
      <c r="A24" s="57">
        <v>20</v>
      </c>
      <c r="B24" s="57" t="str">
        <f>'Leerling 20'!D4</f>
        <v>Klas leerling</v>
      </c>
      <c r="C24" s="57" t="str">
        <f>'Leerling 20'!A4</f>
        <v>Vul hier de naam van de leerling in</v>
      </c>
      <c r="D24" s="58">
        <f>'Leerling 20'!C77</f>
        <v>1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x14ac:dyDescent="0.25">
      <c r="A25" s="57">
        <v>20</v>
      </c>
      <c r="B25" s="57" t="str">
        <f>'Leerling 21'!D4</f>
        <v>Klas leerling</v>
      </c>
      <c r="C25" s="57" t="str">
        <f>'Leerling 21'!A4</f>
        <v>Vul hier de naam van de leerling in</v>
      </c>
      <c r="D25" s="58">
        <f>'Leerling 21'!C77</f>
        <v>1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x14ac:dyDescent="0.25">
      <c r="A26" s="57">
        <v>20</v>
      </c>
      <c r="B26" s="57" t="str">
        <f>'Leerling 22'!D4</f>
        <v>Klas leerling</v>
      </c>
      <c r="C26" s="57" t="str">
        <f>'Leerling 22'!A4</f>
        <v>Vul hier de naam van de leerling in</v>
      </c>
      <c r="D26" s="58">
        <f>'Leerling 22'!C77</f>
        <v>1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x14ac:dyDescent="0.25">
      <c r="A27" s="57">
        <v>20</v>
      </c>
      <c r="B27" s="57" t="str">
        <f>'Leerling 23'!D4</f>
        <v>Klas leerling</v>
      </c>
      <c r="C27" s="57" t="str">
        <f>'Leerling 23'!A4</f>
        <v>Vul hier de naam van de leerling in</v>
      </c>
      <c r="D27" s="58">
        <f>'Leerling 23'!C77</f>
        <v>1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x14ac:dyDescent="0.25">
      <c r="A28" s="57">
        <v>20</v>
      </c>
      <c r="B28" s="57" t="str">
        <f>'Leerling 24'!D4</f>
        <v>Klas leerling</v>
      </c>
      <c r="C28" s="57" t="str">
        <f>'Leerling 24'!A4</f>
        <v>Vul hier de naam van de leerling in</v>
      </c>
      <c r="D28" s="58">
        <f>'Leerling 24'!C77</f>
        <v>1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 spans="1:25" x14ac:dyDescent="0.25">
      <c r="A29" s="57">
        <v>20</v>
      </c>
      <c r="B29" s="57" t="str">
        <f>'Leerling 25'!D4</f>
        <v>Klas leerling</v>
      </c>
      <c r="C29" s="57" t="str">
        <f>'Leerling 25'!A4</f>
        <v>Vul hier de naam van de leerling in</v>
      </c>
      <c r="D29" s="58">
        <f>'Leerling 25'!C77</f>
        <v>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 spans="1:25" x14ac:dyDescent="0.25">
      <c r="A30" s="57">
        <v>20</v>
      </c>
      <c r="B30" s="57" t="str">
        <f>'Leerling 26'!D4</f>
        <v>Klas leerling</v>
      </c>
      <c r="C30" s="57" t="str">
        <f>'Leerling 26'!A4</f>
        <v>Vul hier de naam van de leerling in</v>
      </c>
      <c r="D30" s="58">
        <f>'Leerling 26'!C77</f>
        <v>1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x14ac:dyDescent="0.25">
      <c r="A31" s="57">
        <v>20</v>
      </c>
      <c r="B31" s="57" t="str">
        <f>'Leerling 27'!D4</f>
        <v>Klas leerling</v>
      </c>
      <c r="C31" s="57" t="str">
        <f>'Leerling 27'!A4</f>
        <v>Vul hier de naam van de leerling in</v>
      </c>
      <c r="D31" s="58">
        <f>'Leerling 27'!C77</f>
        <v>1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x14ac:dyDescent="0.25">
      <c r="A32" s="57">
        <v>20</v>
      </c>
      <c r="B32" s="57" t="str">
        <f>'Leerling 28'!D4</f>
        <v>Klas leerling</v>
      </c>
      <c r="C32" s="57" t="str">
        <f>'Leerling 28'!A4</f>
        <v>Vul hier de naam van de leerling in</v>
      </c>
      <c r="D32" s="58">
        <f>'Leerling 28'!C77</f>
        <v>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x14ac:dyDescent="0.25">
      <c r="A33" s="57">
        <v>20</v>
      </c>
      <c r="B33" s="57" t="str">
        <f>'Leerling 29'!D4</f>
        <v>Klas leerling</v>
      </c>
      <c r="C33" s="57" t="str">
        <f>'Leerling 29'!A4</f>
        <v>Vul hier de naam van de leerling in</v>
      </c>
      <c r="D33" s="58">
        <f>'Leerling 29'!C77</f>
        <v>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x14ac:dyDescent="0.25">
      <c r="A34" s="57">
        <v>20</v>
      </c>
      <c r="B34" s="57" t="str">
        <f>'Leerling 30'!D4</f>
        <v>Klas leerling</v>
      </c>
      <c r="C34" s="57" t="str">
        <f>'Leerling 30'!A4</f>
        <v>Vul hier de naam van de leerling in</v>
      </c>
      <c r="D34" s="58">
        <f>'Leerling 30'!C77</f>
        <v>1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x14ac:dyDescent="0.25"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5" x14ac:dyDescent="0.25"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x14ac:dyDescent="0.25"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x14ac:dyDescent="0.25"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x14ac:dyDescent="0.25"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5" x14ac:dyDescent="0.25"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x14ac:dyDescent="0.25"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1:25" x14ac:dyDescent="0.25"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 spans="1:25" x14ac:dyDescent="0.25"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8:25" x14ac:dyDescent="0.25"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8:25" x14ac:dyDescent="0.25"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8:25" x14ac:dyDescent="0.25"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8:25" x14ac:dyDescent="0.25"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8:25" x14ac:dyDescent="0.25"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8:25" x14ac:dyDescent="0.25"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8:25" x14ac:dyDescent="0.25"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8:25" x14ac:dyDescent="0.25"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8:25" x14ac:dyDescent="0.25"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8:25" x14ac:dyDescent="0.25"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8:25" x14ac:dyDescent="0.25"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8:25" x14ac:dyDescent="0.25"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8:25" x14ac:dyDescent="0.25"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8:25" x14ac:dyDescent="0.25"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8:25" x14ac:dyDescent="0.25"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8:25" x14ac:dyDescent="0.25"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8:25" x14ac:dyDescent="0.25"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8:25" x14ac:dyDescent="0.25"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8:25" x14ac:dyDescent="0.25"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8:25" x14ac:dyDescent="0.25"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8:25" x14ac:dyDescent="0.25"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8:25" x14ac:dyDescent="0.25"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8:25" x14ac:dyDescent="0.25"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8:25" x14ac:dyDescent="0.25"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8:25" x14ac:dyDescent="0.25"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8:25" x14ac:dyDescent="0.25"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8:25" x14ac:dyDescent="0.25"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8:25" x14ac:dyDescent="0.25"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8:25" x14ac:dyDescent="0.25"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8:25" x14ac:dyDescent="0.25"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8:25" x14ac:dyDescent="0.25"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8:25" x14ac:dyDescent="0.25"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8:25" x14ac:dyDescent="0.25"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8:25" x14ac:dyDescent="0.25"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8:25" x14ac:dyDescent="0.25"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8:25" x14ac:dyDescent="0.25"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8:25" x14ac:dyDescent="0.25"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</sheetData>
  <sheetProtection algorithmName="SHA-512" hashValue="mYRHPM9Zn2e2KkGVPijkQKqvi2j6QJeTLDE2sNUqPhKYPewtZoLW4tfGwXPZ6CUsP3WixxmkYw0PefgS8h1QLA==" saltValue="uLg+3Wq3b1NN4oFwsOlP+g==" spinCount="100000" sheet="1" objects="1" scenarios="1"/>
  <mergeCells count="1">
    <mergeCell ref="A2:D2"/>
  </mergeCells>
  <conditionalFormatting sqref="D5:D34">
    <cfRule type="cellIs" dxfId="1" priority="2" operator="lessThan">
      <formula>5.5</formula>
    </cfRule>
    <cfRule type="cellIs" dxfId="0" priority="1" operator="greaterThan">
      <formula>5.4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P27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JKbY3h3aEHnYodUv32ktVqCpJ+Vc3DrZ/owv+4pFEXUTO2HVl2XPKSk33CtvmwqJbE5EEqPnoMH3DNWg3gJS5Q==" saltValue="YWmeXKu1Xa9RNgwYi1dhe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29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ODjsVmU7hoUt8sLro/xcUG5A2z9NAtkmB62il3UUYatIICOXosuIf3HzjMtiJH6VXgI6PCNoT3RhVNIUjIIRcw==" saltValue="piOUgZNUJkbQzI/UIgxfc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Q19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C5QMqy8NFGdIFznII5R3pRJdMPq9aF64PwZr61uRyGMxZJ8AoIfrR3NH5Vk5Y/LwWC0HUC7k5Vx7Z4bfKOCgcw==" saltValue="a2Zi6OccqiCwRIf3sKpGc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oTKSIf4DtHKfKxyJJO3wobKXu1lFSzY+kk7ENws/j69nGBk0RjQoSqgalmjOWmvufXc0k//NXJO5kDOp2ZLI3Q==" saltValue="+vPperPICFdhq9kwI0Xxr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Et0R+BjCr2y0V/EKjex+9/pegl4Oxkart1k+cmGaCSx5xM1LsbDsiVLCr2e2AdX652qiGac2Vss5IsOKerfFWg==" saltValue="vl+gGGH/4JS7mvUpBH6I2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mvZy6nnmA29NDH7Y/8iGY4yCasJSVMqMGEnfd8tmv1GtGnhOhvhYxS773tBffyQKd0Bb7WEAmVnI8ltmC5ppBA==" saltValue="bgBY2lAvjwxTeNQKY2Xju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7YHmGJVmQpzfyPiIWPdAph+FTOBzQwRapYOt4shEv1dbl6y5w4GgkyCnJ4tUcR/OSKRWHJ0Z6GUp1vbqsoJLGw==" saltValue="KfSXrfp9awivGCa3vygDi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M4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GR1wEua7ZsT7afOmFp5cSqdEKjKrHUiXJkUNzGQOkO/xYnOz4kltylYWBEMzzduEQM1YW6Ae2V7UKgv9rRxcuw==" saltValue="OvlsxG328xiKUjs7Yl9uu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XKndhpP/dwMWFdmDCbaqouWrtoIkQVW2EsQhoH/pHiaJqlliRMeJDl4/Jbq7YhJdszEvNIGbv3Pwp3pzyuyaaw==" saltValue="o+vLMd5RiIl1N66PTkXYi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N26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Rnhl5ZuIFgwLT0N01dvruhvR0YrPAHk6F/9wqlHJtZdfaXZbq7im1345ShRBK3+eW6Mf/LYRAJ3LCbqY3R4/dw==" saltValue="I6xbtXZl7AcOmSYTh75Xk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workbookViewId="0">
      <selection activeCell="N24" sqref="N24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1"/>
      <c r="B3" s="41"/>
      <c r="C3" s="41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11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13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11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13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11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11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13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11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13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11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13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11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13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11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2mbD94GRXGbi7Td3unIybShmzT4+fpylyGQaSHGEGuiP6W4doVjJhWGlWKiT39rvvukdwpikHvpZMHfXlSYD/g==" saltValue="9axlU5IvdDTQ0S7Yp6ZSF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"/>
  </protectedRanges>
  <mergeCells count="18">
    <mergeCell ref="C76:D76"/>
    <mergeCell ref="C77:D77"/>
    <mergeCell ref="A2:D2"/>
    <mergeCell ref="A55:A57"/>
    <mergeCell ref="A59:A60"/>
    <mergeCell ref="A62:A74"/>
    <mergeCell ref="A51:A53"/>
    <mergeCell ref="A4:B4"/>
    <mergeCell ref="I6:I11"/>
    <mergeCell ref="A45:A46"/>
    <mergeCell ref="C6:C11"/>
    <mergeCell ref="A6:A11"/>
    <mergeCell ref="A48:A49"/>
    <mergeCell ref="C48:C49"/>
    <mergeCell ref="A13:A14"/>
    <mergeCell ref="A16:A17"/>
    <mergeCell ref="A30:A37"/>
    <mergeCell ref="A19:A28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WkBHX6pw2850f11YYW4tMfNsFgb/suVfd4y8LgGxYn2X/jBFUabYOlLqg3vZIJnmfwJj/FciL9MdKumjWgYy6A==" saltValue="KlyrIBgGo+rsH1SyHIeVX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M24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hWBLOHQUcIxd4d9jXmzNYxBasF5ueGAHzts4ShNw4+yuo7mz8RkmLfKBNVNDIz+RP6tyNN/zEndJTWzqjiVQzw==" saltValue="fJNSVzuDCCmYlT2LE3wlH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M5YZdkxzBxNu2qCb8zpGwnLfXNwmjNbbt4Myylf1yh0p0zkGP51thWvmIEBubcsq26KtsaVEuXSmBhGbXNzfEA==" saltValue="5mJ5HrjY5D9oFeyPJzkde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I5aVJq3VIHt/rkvejglO+aoi+veGnnlqsHrxU+iDcHRbAV4zZdyIslgoDpgCW0ZfUFwXaKKwWYrMIs8tS0nOjA==" saltValue="qwSOm8iTmGvtYwt4Hoxzi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FEb/Jp/OGNCL56LTMwyuLi85E31hBEC5lUpT3kDZ39QTblXfQCQksHxVMYA8JCv4LHfNeoHsogJV4/vuV6u8Vw==" saltValue="a5XJsVdCoPL48CJM0BtaJ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DCNYNx/FFLYwaMAhHzy3jXsIsBQI5WtER1yJYfLRf3e2MqR10VGt7Bv8gTBc0YrpvoIXPPZTGjzsiVdmYPXEAA==" saltValue="pvduyby5NiPqjQl+1Lmhu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Gwm4lvhywdmYgUNQG/4U2gHp29MkTj9kC482vFTACNN0VwDHTr2gg4LzYK9VydVWU7b9Dhy95PAuRhvrtA31IA==" saltValue="6WLBUuEbpl/Bs9bo3fuND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0OVFXA9YkUNiylZ+4gy0vAYWqNAGIaTBuTNqAnDZaExsT7Utd33unS4GIP1DvinlGrKKiCSU/jhFCC8Q/C8y7g==" saltValue="owDLF4evdwjltSWwF2puF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gtuyCzdm41wf+Lb1XO4ofMMH2Fx465NKi8XnPr7DSusgSkPMAGQ9BGWc1apwmcak9ItGNOjtTlXOih5oBcgSQw==" saltValue="gdx30ZBxahc+HsscSyhZP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vz99ueOERdNYsRmJ44s6bUxCtiIrGmqJ6xRXX34pgm0saK1jgZ9vans/n3f00PxglMdq79ptQcTtBrkPa57poQ==" saltValue="zV6vjYA4ex4xWahddSfYTg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D9" sqref="D9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cwIZgiJBG8/NPoGV3KFo627wyynekUYs+cBrxwH0ECQlDOuuRmkMckAHK/UHDImDFz17g69MUDX9wCQD7aOnTg==" saltValue="HKk0OiA+iQZI6ZHiISgmL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17">
      <formula1>$E$17:$G$17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6:D11 D23:D28 D32:D37">
      <formula1>$G$6:$G$7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PXYBw5GBxwJIOi/c54UTmAlbXiAfs4xi6I+X2az8sAb2rc1kajNRp1tpY6vSU4zpbTq/N9KrjD5tGaonaDBS9w==" saltValue="zIsImfNat7wc4ndSml985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46" workbookViewId="0">
      <selection activeCell="C67" sqref="C67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cygGVN8RvEEVcNljHb5zUVzsqtrhR8QGVuK1JIRLWiNLYi9Y/eNQ5bRONVS1qwhFI48YonjKEE93xtXufBq9Zg==" saltValue="aem/3nYXmPLLa9CvJXgvc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C67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i1IukTKmWTy5t+i/HEg4KzxDvU9RGjuW0XSx2IGWs7klnsty9n7G7gSibNNOVPk6/8IS1qJCWndzHcZRhDcMEQ==" saltValue="RmJIz3ROi1tNYIdAwQ2rQ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Q21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Ie3JASx2jwr5xPaz6Sm9zP9jaxrhYflx3Y8iysRUPa0iAUWmCqUUFdh2CCUz2xag4txH1yGkCLnlyl24VfjMhA==" saltValue="65rQ2A0oBkf/O6pHi4gCA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2" workbookViewId="0">
      <selection activeCell="D38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WI53XoQ6TDNvoT7sy17dmy+ek8Pk1csdgNTDbZC0ioJFM2g3x9zefxZt6FQtqxHoRofobqVYw5oUs3NY7sCFWw==" saltValue="E+v+YilwNV1UBc+uR+HY6w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19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euc2kJ7zzsLMCZWOdXU9ggJEohVYsqmxj1IcvRL/SgV0CSsDaxgYLOpr6LwMXQ2KG1Mv6AEXXXnXBUdeWCiJ0A==" saltValue="fRWE4RZzdUdeC7jOrF0wD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T17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ONqXA3irU/hAgZEzrO6BjV1rSR+yNfWsGxMDjKevsBeSl6MvpNFv2HOlR9XR7jvlNjCT8qWDcfcfNJ1W+81YZg==" saltValue="SRfJCHao3textKxyKGsCDA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>
      <selection activeCell="O26" sqref="A1:XFD1048576"/>
    </sheetView>
  </sheetViews>
  <sheetFormatPr defaultRowHeight="15" x14ac:dyDescent="0.2"/>
  <cols>
    <col min="1" max="1" width="9.140625" style="4"/>
    <col min="2" max="2" width="82" style="1" bestFit="1" customWidth="1"/>
    <col min="3" max="3" width="5.42578125" style="4" customWidth="1"/>
    <col min="4" max="4" width="14.5703125" style="3" bestFit="1" customWidth="1"/>
    <col min="5" max="5" width="9.140625" style="1" hidden="1" customWidth="1"/>
    <col min="6" max="6" width="10.5703125" style="1" hidden="1" customWidth="1"/>
    <col min="7" max="12" width="9.140625" style="1" hidden="1" customWidth="1"/>
    <col min="13" max="16384" width="9.140625" style="1"/>
  </cols>
  <sheetData>
    <row r="1" spans="1:30" x14ac:dyDescent="0.2">
      <c r="A1" s="38"/>
      <c r="B1" s="39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ht="15.75" x14ac:dyDescent="0.2">
      <c r="A2" s="77" t="s">
        <v>69</v>
      </c>
      <c r="B2" s="77"/>
      <c r="C2" s="77"/>
      <c r="D2" s="77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ht="15.75" x14ac:dyDescent="0.2">
      <c r="A3" s="48"/>
      <c r="B3" s="48"/>
      <c r="C3" s="48"/>
      <c r="D3" s="4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30" customHeight="1" x14ac:dyDescent="0.2">
      <c r="A4" s="78" t="s">
        <v>59</v>
      </c>
      <c r="B4" s="79"/>
      <c r="C4" s="38"/>
      <c r="D4" s="55" t="s">
        <v>60</v>
      </c>
      <c r="E4" s="42"/>
      <c r="F4" s="42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">
      <c r="A5" s="38"/>
      <c r="B5" s="43"/>
      <c r="C5" s="38"/>
      <c r="D5" s="40"/>
      <c r="E5" s="39">
        <f>COUNTIF(D6:D11, "Voldoende")</f>
        <v>0</v>
      </c>
      <c r="F5" s="39">
        <f>COUNTIF(D6:D11, "Onvoldoende")</f>
        <v>6</v>
      </c>
      <c r="G5" s="39"/>
      <c r="H5" s="39"/>
      <c r="I5" s="39" t="s">
        <v>55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">
      <c r="A6" s="67" t="s">
        <v>0</v>
      </c>
      <c r="B6" s="5" t="s">
        <v>1</v>
      </c>
      <c r="C6" s="64">
        <f>IF(E5&gt;5, 2, IF(AND(E5&gt;2,E5&lt;6), 1, 0))</f>
        <v>0</v>
      </c>
      <c r="D6" s="51" t="s">
        <v>7</v>
      </c>
      <c r="G6" s="1" t="s">
        <v>8</v>
      </c>
      <c r="I6" s="61">
        <v>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">
      <c r="A7" s="68"/>
      <c r="B7" s="7" t="s">
        <v>2</v>
      </c>
      <c r="C7" s="65"/>
      <c r="D7" s="52" t="s">
        <v>7</v>
      </c>
      <c r="G7" s="1" t="s">
        <v>7</v>
      </c>
      <c r="I7" s="6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x14ac:dyDescent="0.2">
      <c r="A8" s="68"/>
      <c r="B8" s="7" t="s">
        <v>3</v>
      </c>
      <c r="C8" s="65"/>
      <c r="D8" s="52" t="s">
        <v>7</v>
      </c>
      <c r="G8" s="1">
        <v>0</v>
      </c>
      <c r="I8" s="61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x14ac:dyDescent="0.2">
      <c r="A9" s="68"/>
      <c r="B9" s="7" t="s">
        <v>4</v>
      </c>
      <c r="C9" s="65"/>
      <c r="D9" s="52" t="s">
        <v>7</v>
      </c>
      <c r="G9" s="1">
        <v>1</v>
      </c>
      <c r="I9" s="61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x14ac:dyDescent="0.2">
      <c r="A10" s="68"/>
      <c r="B10" s="7" t="s">
        <v>6</v>
      </c>
      <c r="C10" s="65"/>
      <c r="D10" s="52" t="s">
        <v>7</v>
      </c>
      <c r="G10" s="1">
        <v>2</v>
      </c>
      <c r="I10" s="6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x14ac:dyDescent="0.2">
      <c r="A11" s="69"/>
      <c r="B11" s="9" t="s">
        <v>5</v>
      </c>
      <c r="C11" s="66"/>
      <c r="D11" s="53" t="s">
        <v>7</v>
      </c>
      <c r="G11" s="1">
        <v>3</v>
      </c>
      <c r="I11" s="61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x14ac:dyDescent="0.2">
      <c r="A12" s="38"/>
      <c r="B12" s="44"/>
      <c r="C12" s="45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x14ac:dyDescent="0.2">
      <c r="A13" s="62">
        <v>1</v>
      </c>
      <c r="B13" s="10" t="s">
        <v>10</v>
      </c>
      <c r="C13" s="49">
        <f>IF(D13 = "Nee", 0, 1)</f>
        <v>0</v>
      </c>
      <c r="D13" s="51" t="s">
        <v>29</v>
      </c>
      <c r="E13" s="1" t="s">
        <v>29</v>
      </c>
      <c r="F13" s="1" t="s">
        <v>30</v>
      </c>
      <c r="I13" s="1">
        <v>1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x14ac:dyDescent="0.2">
      <c r="A14" s="63"/>
      <c r="B14" s="12" t="s">
        <v>9</v>
      </c>
      <c r="C14" s="50">
        <f>IF(D14 = "Nee", 0, 1)</f>
        <v>0</v>
      </c>
      <c r="D14" s="53" t="s">
        <v>29</v>
      </c>
      <c r="E14" s="1" t="s">
        <v>29</v>
      </c>
      <c r="F14" s="1" t="s">
        <v>30</v>
      </c>
      <c r="I14" s="1">
        <v>1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ht="15.75" x14ac:dyDescent="0.25">
      <c r="A15" s="38"/>
      <c r="B15" s="46"/>
      <c r="C15" s="38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x14ac:dyDescent="0.2">
      <c r="A16" s="62">
        <v>2</v>
      </c>
      <c r="B16" s="14" t="s">
        <v>11</v>
      </c>
      <c r="C16" s="49">
        <f>IF(D16 = "Nee", 0, 1)</f>
        <v>0</v>
      </c>
      <c r="D16" s="51" t="s">
        <v>29</v>
      </c>
      <c r="E16" s="1" t="s">
        <v>29</v>
      </c>
      <c r="F16" s="1" t="s">
        <v>30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x14ac:dyDescent="0.2">
      <c r="A17" s="63"/>
      <c r="B17" s="15" t="s">
        <v>12</v>
      </c>
      <c r="C17" s="50">
        <f>IF(D17 = "Onvoldoende", 0, IF(D17 = "Matig", 1, 2))</f>
        <v>0</v>
      </c>
      <c r="D17" s="53" t="s">
        <v>7</v>
      </c>
      <c r="E17" s="1" t="s">
        <v>7</v>
      </c>
      <c r="F17" s="1" t="s">
        <v>56</v>
      </c>
      <c r="G17" s="1" t="s">
        <v>8</v>
      </c>
      <c r="I17" s="1">
        <v>2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ht="15.75" x14ac:dyDescent="0.25">
      <c r="A18" s="38"/>
      <c r="B18" s="47"/>
      <c r="C18" s="38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x14ac:dyDescent="0.2">
      <c r="A19" s="62">
        <v>3</v>
      </c>
      <c r="B19" s="16" t="s">
        <v>13</v>
      </c>
      <c r="C19" s="49">
        <f>IF(D19 = "Nee", 0, 1)</f>
        <v>0</v>
      </c>
      <c r="D19" s="51" t="s">
        <v>29</v>
      </c>
      <c r="E19" s="1" t="s">
        <v>29</v>
      </c>
      <c r="F19" s="1" t="s">
        <v>30</v>
      </c>
      <c r="I19" s="1">
        <v>1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x14ac:dyDescent="0.2">
      <c r="A20" s="72"/>
      <c r="B20" s="17" t="s">
        <v>14</v>
      </c>
      <c r="C20" s="18">
        <f>IF(D20 = "Nee", 0, 1)</f>
        <v>0</v>
      </c>
      <c r="D20" s="52" t="s">
        <v>29</v>
      </c>
      <c r="E20" s="1" t="s">
        <v>29</v>
      </c>
      <c r="F20" s="1" t="s">
        <v>30</v>
      </c>
      <c r="I20" s="1">
        <v>1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x14ac:dyDescent="0.2">
      <c r="A21" s="72"/>
      <c r="B21" s="19" t="s">
        <v>15</v>
      </c>
      <c r="C21" s="18">
        <f>IF(D21 = "Nee", 0, 1)</f>
        <v>0</v>
      </c>
      <c r="D21" s="52" t="s">
        <v>29</v>
      </c>
      <c r="E21" s="1" t="s">
        <v>29</v>
      </c>
      <c r="F21" s="1" t="s">
        <v>30</v>
      </c>
      <c r="I21" s="1">
        <v>1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x14ac:dyDescent="0.2">
      <c r="A22" s="72"/>
      <c r="B22" s="20" t="s">
        <v>16</v>
      </c>
      <c r="C22" s="18">
        <f>IF(E22&gt;5, 2, IF(AND(E22&gt;3,E22&lt;6), 1, 0))</f>
        <v>0</v>
      </c>
      <c r="D22" s="8"/>
      <c r="E22" s="1">
        <f>COUNTIF(D23:D28, "Voldoende")</f>
        <v>0</v>
      </c>
      <c r="F22" s="1">
        <f>COUNTIF(D23:D28, "Onvoldoende")</f>
        <v>6</v>
      </c>
      <c r="I22" s="1">
        <v>2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x14ac:dyDescent="0.2">
      <c r="A23" s="72"/>
      <c r="B23" s="7" t="s">
        <v>17</v>
      </c>
      <c r="C23" s="21"/>
      <c r="D23" s="52" t="s">
        <v>7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x14ac:dyDescent="0.2">
      <c r="A24" s="72"/>
      <c r="B24" s="7" t="s">
        <v>18</v>
      </c>
      <c r="C24" s="21"/>
      <c r="D24" s="52" t="s">
        <v>7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x14ac:dyDescent="0.2">
      <c r="A25" s="72"/>
      <c r="B25" s="7" t="s">
        <v>19</v>
      </c>
      <c r="C25" s="21"/>
      <c r="D25" s="52" t="s">
        <v>7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x14ac:dyDescent="0.2">
      <c r="A26" s="72"/>
      <c r="B26" s="7" t="s">
        <v>20</v>
      </c>
      <c r="C26" s="21"/>
      <c r="D26" s="52" t="s">
        <v>7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x14ac:dyDescent="0.2">
      <c r="A27" s="72"/>
      <c r="B27" s="7" t="s">
        <v>21</v>
      </c>
      <c r="C27" s="21"/>
      <c r="D27" s="52" t="s">
        <v>7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x14ac:dyDescent="0.2">
      <c r="A28" s="63"/>
      <c r="B28" s="9" t="s">
        <v>22</v>
      </c>
      <c r="C28" s="22"/>
      <c r="D28" s="53" t="s">
        <v>7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x14ac:dyDescent="0.2">
      <c r="A29" s="38"/>
      <c r="B29" s="39"/>
      <c r="C29" s="38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x14ac:dyDescent="0.2">
      <c r="A30" s="62">
        <v>4</v>
      </c>
      <c r="B30" s="23" t="s">
        <v>23</v>
      </c>
      <c r="C30" s="24"/>
      <c r="D30" s="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x14ac:dyDescent="0.2">
      <c r="A31" s="72"/>
      <c r="B31" s="25" t="s">
        <v>24</v>
      </c>
      <c r="C31" s="18">
        <f>IF(E31&gt;5, 2, IF(AND(E31&gt;2,E31&lt;6), 1, 0))</f>
        <v>0</v>
      </c>
      <c r="D31" s="26"/>
      <c r="E31" s="1">
        <f>COUNTIF(D32:D37, "Voldoende")</f>
        <v>0</v>
      </c>
      <c r="F31" s="1">
        <f>COUNTIF(D32:D37, "Onvoldoende")</f>
        <v>6</v>
      </c>
      <c r="I31" s="1">
        <v>2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x14ac:dyDescent="0.2">
      <c r="A32" s="72"/>
      <c r="B32" s="7" t="s">
        <v>17</v>
      </c>
      <c r="C32" s="21"/>
      <c r="D32" s="52" t="s">
        <v>7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x14ac:dyDescent="0.2">
      <c r="A33" s="72"/>
      <c r="B33" s="7" t="s">
        <v>18</v>
      </c>
      <c r="C33" s="21"/>
      <c r="D33" s="52" t="s">
        <v>7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x14ac:dyDescent="0.2">
      <c r="A34" s="72"/>
      <c r="B34" s="7" t="s">
        <v>19</v>
      </c>
      <c r="C34" s="21"/>
      <c r="D34" s="52" t="s">
        <v>7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x14ac:dyDescent="0.2">
      <c r="A35" s="72"/>
      <c r="B35" s="7" t="s">
        <v>20</v>
      </c>
      <c r="C35" s="21"/>
      <c r="D35" s="52" t="s">
        <v>7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x14ac:dyDescent="0.2">
      <c r="A36" s="72"/>
      <c r="B36" s="7" t="s">
        <v>21</v>
      </c>
      <c r="C36" s="21"/>
      <c r="D36" s="52" t="s">
        <v>7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x14ac:dyDescent="0.2">
      <c r="A37" s="63"/>
      <c r="B37" s="9" t="s">
        <v>22</v>
      </c>
      <c r="C37" s="22"/>
      <c r="D37" s="53" t="s">
        <v>7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x14ac:dyDescent="0.2">
      <c r="A38" s="38"/>
      <c r="B38" s="39"/>
      <c r="C38" s="38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x14ac:dyDescent="0.2">
      <c r="A39" s="27">
        <v>5</v>
      </c>
      <c r="B39" s="28" t="s">
        <v>25</v>
      </c>
      <c r="C39" s="29">
        <f>IF(D39 = "0 t/m 4", 0, IF(D39 = "5 t/m 7", 1, IF(D39 = 8, 2, Fout)))</f>
        <v>0</v>
      </c>
      <c r="D39" s="54" t="s">
        <v>66</v>
      </c>
      <c r="E39" s="2" t="s">
        <v>66</v>
      </c>
      <c r="F39" s="2" t="s">
        <v>65</v>
      </c>
      <c r="G39" s="1">
        <v>8</v>
      </c>
      <c r="I39" s="1">
        <v>2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x14ac:dyDescent="0.2">
      <c r="A40" s="38"/>
      <c r="B40" s="39"/>
      <c r="C40" s="38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x14ac:dyDescent="0.2">
      <c r="A41" s="27">
        <v>6</v>
      </c>
      <c r="B41" s="28" t="s">
        <v>27</v>
      </c>
      <c r="C41" s="29">
        <f>IF(D41 = "0 t/m 5", 0, IF(D41 = "6 t/m 8", 1, IF(D41 = "9 t/m 11", 2, IF(D41 = 12, 3, Fout))))</f>
        <v>0</v>
      </c>
      <c r="D41" s="54" t="s">
        <v>26</v>
      </c>
      <c r="E41" s="3" t="s">
        <v>26</v>
      </c>
      <c r="F41" s="1" t="s">
        <v>67</v>
      </c>
      <c r="G41" s="1" t="s">
        <v>68</v>
      </c>
      <c r="H41" s="1">
        <v>12</v>
      </c>
      <c r="I41" s="1">
        <v>3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x14ac:dyDescent="0.2">
      <c r="A42" s="38"/>
      <c r="B42" s="39"/>
      <c r="C42" s="38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x14ac:dyDescent="0.2">
      <c r="A43" s="27">
        <v>8</v>
      </c>
      <c r="B43" s="28" t="s">
        <v>28</v>
      </c>
      <c r="C43" s="29">
        <f>IF(D43 = "Nee", 0, 1)</f>
        <v>0</v>
      </c>
      <c r="D43" s="54" t="s">
        <v>29</v>
      </c>
      <c r="E43" s="3" t="s">
        <v>29</v>
      </c>
      <c r="F43" s="1" t="s">
        <v>30</v>
      </c>
      <c r="I43" s="1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x14ac:dyDescent="0.2">
      <c r="A44" s="38"/>
      <c r="B44" s="39"/>
      <c r="C44" s="38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x14ac:dyDescent="0.2">
      <c r="A45" s="62">
        <v>9</v>
      </c>
      <c r="B45" s="30" t="s">
        <v>31</v>
      </c>
      <c r="C45" s="49">
        <f>IF(D45 = "Nee", 0, 1)</f>
        <v>0</v>
      </c>
      <c r="D45" s="51" t="s">
        <v>29</v>
      </c>
      <c r="E45" s="3" t="s">
        <v>29</v>
      </c>
      <c r="F45" s="1" t="s">
        <v>30</v>
      </c>
      <c r="I45" s="1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x14ac:dyDescent="0.2">
      <c r="A46" s="63"/>
      <c r="B46" s="31" t="s">
        <v>32</v>
      </c>
      <c r="C46" s="50">
        <f>IF(D46 = "Nee", 0, 1)</f>
        <v>0</v>
      </c>
      <c r="D46" s="53" t="s">
        <v>29</v>
      </c>
      <c r="E46" s="3" t="s">
        <v>29</v>
      </c>
      <c r="F46" s="1" t="s">
        <v>30</v>
      </c>
      <c r="I46" s="1">
        <v>1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x14ac:dyDescent="0.2">
      <c r="A47" s="38"/>
      <c r="B47" s="39"/>
      <c r="C47" s="38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x14ac:dyDescent="0.2">
      <c r="A48" s="62">
        <v>10</v>
      </c>
      <c r="B48" s="30" t="s">
        <v>33</v>
      </c>
      <c r="C48" s="70">
        <f>IF(H48&lt;2, 0, IF(H48=2, 1))</f>
        <v>0</v>
      </c>
      <c r="D48" s="51" t="s">
        <v>29</v>
      </c>
      <c r="E48" s="3" t="s">
        <v>29</v>
      </c>
      <c r="F48" s="1" t="s">
        <v>30</v>
      </c>
      <c r="G48" s="4">
        <f>IF(D48 = "Nee", 0, 1)</f>
        <v>0</v>
      </c>
      <c r="H48" s="1">
        <f>G48+G49</f>
        <v>0</v>
      </c>
      <c r="I48" s="1">
        <v>2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x14ac:dyDescent="0.2">
      <c r="A49" s="63"/>
      <c r="B49" s="31" t="s">
        <v>34</v>
      </c>
      <c r="C49" s="71"/>
      <c r="D49" s="53" t="s">
        <v>29</v>
      </c>
      <c r="E49" s="3" t="s">
        <v>29</v>
      </c>
      <c r="F49" s="1" t="s">
        <v>30</v>
      </c>
      <c r="G49" s="4">
        <f>IF(D49 = "Nee", 0, 1)</f>
        <v>0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x14ac:dyDescent="0.2">
      <c r="A50" s="38"/>
      <c r="B50" s="39"/>
      <c r="C50" s="38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x14ac:dyDescent="0.2">
      <c r="A51" s="62">
        <v>11</v>
      </c>
      <c r="B51" s="30" t="s">
        <v>35</v>
      </c>
      <c r="C51" s="49">
        <f>IF(D51 = "Nee", 0, 1)</f>
        <v>0</v>
      </c>
      <c r="D51" s="51" t="s">
        <v>29</v>
      </c>
      <c r="E51" s="1" t="s">
        <v>29</v>
      </c>
      <c r="F51" s="1" t="s">
        <v>30</v>
      </c>
      <c r="I51" s="1">
        <v>1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x14ac:dyDescent="0.2">
      <c r="A52" s="72"/>
      <c r="B52" s="25" t="s">
        <v>37</v>
      </c>
      <c r="C52" s="18">
        <f>IF(D52 = "0 t/m 5", 0, IF(D52 = "6 t/m 8", 1, IF(D52 = "9 t/m 11", 2, IF(D52 = 12, 3, Fout))))</f>
        <v>0</v>
      </c>
      <c r="D52" s="52" t="s">
        <v>26</v>
      </c>
      <c r="E52" s="3" t="s">
        <v>26</v>
      </c>
      <c r="F52" s="1" t="s">
        <v>67</v>
      </c>
      <c r="G52" s="1" t="s">
        <v>68</v>
      </c>
      <c r="H52" s="1">
        <v>12</v>
      </c>
      <c r="I52" s="1">
        <v>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x14ac:dyDescent="0.2">
      <c r="A53" s="63"/>
      <c r="B53" s="31" t="s">
        <v>36</v>
      </c>
      <c r="C53" s="50">
        <f>IF(D53 = "0 t/m 5", 0, IF(D53 = "6 t/m 8", 1, IF(D53 = "9 t/m 11", 2, IF(D53 = 12, 3, Fout))))</f>
        <v>0</v>
      </c>
      <c r="D53" s="53" t="s">
        <v>26</v>
      </c>
      <c r="E53" s="3" t="s">
        <v>26</v>
      </c>
      <c r="F53" s="1" t="s">
        <v>67</v>
      </c>
      <c r="G53" s="1" t="s">
        <v>68</v>
      </c>
      <c r="H53" s="1">
        <v>12</v>
      </c>
      <c r="I53" s="1">
        <v>3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x14ac:dyDescent="0.2">
      <c r="A54" s="38"/>
      <c r="B54" s="39"/>
      <c r="C54" s="38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x14ac:dyDescent="0.2">
      <c r="A55" s="62">
        <v>12</v>
      </c>
      <c r="B55" s="30" t="s">
        <v>38</v>
      </c>
      <c r="C55" s="49">
        <f>IF(D55=3, 2, IF(D55=2, 1, IF(D55&lt;2, 0, "fout")))</f>
        <v>0</v>
      </c>
      <c r="D55" s="51">
        <v>0</v>
      </c>
      <c r="E55" s="3">
        <v>0</v>
      </c>
      <c r="F55" s="1">
        <v>1</v>
      </c>
      <c r="G55" s="1">
        <v>2</v>
      </c>
      <c r="H55" s="1">
        <v>3</v>
      </c>
      <c r="I55" s="1">
        <v>2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x14ac:dyDescent="0.2">
      <c r="A56" s="72"/>
      <c r="B56" s="25" t="s">
        <v>39</v>
      </c>
      <c r="C56" s="18">
        <f>IF(D56=3, 2, IF(D56=2, 1, IF(D56&lt;2, 0, "fout")))</f>
        <v>0</v>
      </c>
      <c r="D56" s="52">
        <v>0</v>
      </c>
      <c r="E56" s="3">
        <v>0</v>
      </c>
      <c r="F56" s="1">
        <v>1</v>
      </c>
      <c r="G56" s="1">
        <v>2</v>
      </c>
      <c r="H56" s="1">
        <v>3</v>
      </c>
      <c r="I56" s="1">
        <v>2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x14ac:dyDescent="0.2">
      <c r="A57" s="63"/>
      <c r="B57" s="31" t="s">
        <v>40</v>
      </c>
      <c r="C57" s="50">
        <f>IF(D57=3, 2, IF(D57=2, 1, IF(D57&lt;2, 0, "fout")))</f>
        <v>0</v>
      </c>
      <c r="D57" s="53">
        <v>0</v>
      </c>
      <c r="E57" s="3">
        <v>0</v>
      </c>
      <c r="F57" s="1">
        <v>1</v>
      </c>
      <c r="G57" s="1">
        <v>2</v>
      </c>
      <c r="H57" s="1">
        <v>3</v>
      </c>
      <c r="I57" s="1">
        <v>2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x14ac:dyDescent="0.2">
      <c r="A58" s="38"/>
      <c r="B58" s="39"/>
      <c r="C58" s="38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x14ac:dyDescent="0.2">
      <c r="A59" s="62">
        <v>13</v>
      </c>
      <c r="B59" s="30" t="s">
        <v>41</v>
      </c>
      <c r="C59" s="49">
        <f>IF(D59 = "Nee", 0, 1)</f>
        <v>0</v>
      </c>
      <c r="D59" s="51" t="s">
        <v>29</v>
      </c>
      <c r="E59" s="1" t="s">
        <v>29</v>
      </c>
      <c r="F59" s="1" t="s">
        <v>30</v>
      </c>
      <c r="I59" s="1">
        <v>1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x14ac:dyDescent="0.2">
      <c r="A60" s="63"/>
      <c r="B60" s="31" t="s">
        <v>42</v>
      </c>
      <c r="C60" s="50">
        <f>IF(D60 = "Nee", 0, 1)</f>
        <v>0</v>
      </c>
      <c r="D60" s="53" t="s">
        <v>29</v>
      </c>
      <c r="E60" s="1" t="s">
        <v>29</v>
      </c>
      <c r="F60" s="1" t="s">
        <v>30</v>
      </c>
      <c r="I60" s="1">
        <v>1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x14ac:dyDescent="0.2">
      <c r="A61" s="38"/>
      <c r="B61" s="39"/>
      <c r="C61" s="38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x14ac:dyDescent="0.2">
      <c r="A62" s="62">
        <v>14</v>
      </c>
      <c r="B62" s="30" t="s">
        <v>43</v>
      </c>
      <c r="C62" s="49">
        <f>IF(D62 = "Nee", 0, 1)</f>
        <v>0</v>
      </c>
      <c r="D62" s="51" t="s">
        <v>29</v>
      </c>
      <c r="E62" s="1" t="s">
        <v>29</v>
      </c>
      <c r="F62" s="1" t="s">
        <v>30</v>
      </c>
      <c r="I62" s="1">
        <v>1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x14ac:dyDescent="0.2">
      <c r="A63" s="72"/>
      <c r="B63" s="25" t="s">
        <v>44</v>
      </c>
      <c r="C63" s="18">
        <f>IF(D63 = "Nee", 0, 1)</f>
        <v>0</v>
      </c>
      <c r="D63" s="52" t="s">
        <v>29</v>
      </c>
      <c r="E63" s="1" t="s">
        <v>29</v>
      </c>
      <c r="F63" s="1" t="s">
        <v>30</v>
      </c>
      <c r="I63" s="1">
        <v>1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x14ac:dyDescent="0.2">
      <c r="A64" s="72"/>
      <c r="B64" s="25" t="s">
        <v>53</v>
      </c>
      <c r="C64" s="18">
        <f>IF(D64 = "Nee", 0, 1)</f>
        <v>0</v>
      </c>
      <c r="D64" s="52" t="s">
        <v>29</v>
      </c>
      <c r="E64" s="1" t="s">
        <v>29</v>
      </c>
      <c r="F64" s="1" t="s">
        <v>30</v>
      </c>
      <c r="I64" s="1">
        <v>1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1" x14ac:dyDescent="0.2">
      <c r="A65" s="72"/>
      <c r="B65" s="25" t="s">
        <v>54</v>
      </c>
      <c r="C65" s="18">
        <f>IF(D65 = "Nee", 0, 1)</f>
        <v>0</v>
      </c>
      <c r="D65" s="52" t="s">
        <v>29</v>
      </c>
      <c r="E65" s="1" t="s">
        <v>29</v>
      </c>
      <c r="F65" s="1" t="s">
        <v>30</v>
      </c>
      <c r="I65" s="1">
        <v>1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1" x14ac:dyDescent="0.2">
      <c r="A66" s="72"/>
      <c r="B66" s="25"/>
      <c r="C66" s="18"/>
      <c r="D66" s="8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1" x14ac:dyDescent="0.2">
      <c r="A67" s="72"/>
      <c r="B67" s="25" t="s">
        <v>45</v>
      </c>
      <c r="C67" s="18">
        <f>IF(H68=7, 4, IF(H68=6, 3, IF(H68=5, 2, IF(AND(H68&lt;5,H68&gt;2),1,0))))</f>
        <v>0</v>
      </c>
      <c r="D67" s="8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1" x14ac:dyDescent="0.2">
      <c r="A68" s="72"/>
      <c r="B68" s="7" t="s">
        <v>46</v>
      </c>
      <c r="C68" s="32"/>
      <c r="D68" s="52" t="s">
        <v>29</v>
      </c>
      <c r="E68" s="1" t="s">
        <v>29</v>
      </c>
      <c r="F68" s="1" t="s">
        <v>30</v>
      </c>
      <c r="G68" s="4">
        <f>IF(D68 = "Nee", 0, 1)</f>
        <v>0</v>
      </c>
      <c r="H68" s="1">
        <f>SUM(G68:G74)</f>
        <v>0</v>
      </c>
      <c r="I68" s="1">
        <v>4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1" x14ac:dyDescent="0.2">
      <c r="A69" s="72"/>
      <c r="B69" s="7" t="s">
        <v>47</v>
      </c>
      <c r="C69" s="32"/>
      <c r="D69" s="52" t="s">
        <v>29</v>
      </c>
      <c r="E69" s="1" t="s">
        <v>29</v>
      </c>
      <c r="F69" s="1" t="s">
        <v>30</v>
      </c>
      <c r="G69" s="4">
        <f t="shared" ref="G69:G74" si="0">IF(D69 = "Nee", 0, 1)</f>
        <v>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1" x14ac:dyDescent="0.2">
      <c r="A70" s="72"/>
      <c r="B70" s="7" t="s">
        <v>48</v>
      </c>
      <c r="C70" s="32"/>
      <c r="D70" s="52" t="s">
        <v>29</v>
      </c>
      <c r="E70" s="1" t="s">
        <v>29</v>
      </c>
      <c r="F70" s="1" t="s">
        <v>30</v>
      </c>
      <c r="G70" s="4">
        <f t="shared" si="0"/>
        <v>0</v>
      </c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1" x14ac:dyDescent="0.2">
      <c r="A71" s="72"/>
      <c r="B71" s="7" t="s">
        <v>49</v>
      </c>
      <c r="C71" s="32"/>
      <c r="D71" s="52" t="s">
        <v>29</v>
      </c>
      <c r="E71" s="1" t="s">
        <v>29</v>
      </c>
      <c r="F71" s="1" t="s">
        <v>30</v>
      </c>
      <c r="G71" s="4">
        <f t="shared" si="0"/>
        <v>0</v>
      </c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1" x14ac:dyDescent="0.2">
      <c r="A72" s="72"/>
      <c r="B72" s="7" t="s">
        <v>50</v>
      </c>
      <c r="C72" s="32"/>
      <c r="D72" s="52" t="s">
        <v>29</v>
      </c>
      <c r="E72" s="1" t="s">
        <v>29</v>
      </c>
      <c r="F72" s="1" t="s">
        <v>30</v>
      </c>
      <c r="G72" s="4">
        <f>IF(D72 = "Nee", 0, 1)</f>
        <v>0</v>
      </c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1" x14ac:dyDescent="0.2">
      <c r="A73" s="72"/>
      <c r="B73" s="7" t="s">
        <v>51</v>
      </c>
      <c r="C73" s="32"/>
      <c r="D73" s="52" t="s">
        <v>29</v>
      </c>
      <c r="E73" s="1" t="s">
        <v>29</v>
      </c>
      <c r="F73" s="1" t="s">
        <v>30</v>
      </c>
      <c r="G73" s="4">
        <f t="shared" si="0"/>
        <v>0</v>
      </c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1" x14ac:dyDescent="0.2">
      <c r="A74" s="63"/>
      <c r="B74" s="9" t="s">
        <v>52</v>
      </c>
      <c r="C74" s="33"/>
      <c r="D74" s="53" t="s">
        <v>29</v>
      </c>
      <c r="E74" s="1" t="s">
        <v>29</v>
      </c>
      <c r="F74" s="1" t="s">
        <v>30</v>
      </c>
      <c r="G74" s="4">
        <f t="shared" si="0"/>
        <v>0</v>
      </c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1" x14ac:dyDescent="0.2">
      <c r="A75" s="38"/>
      <c r="B75" s="39"/>
      <c r="C75" s="38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1" x14ac:dyDescent="0.2">
      <c r="A76" s="34"/>
      <c r="B76" s="35" t="s">
        <v>57</v>
      </c>
      <c r="C76" s="73">
        <f>SUM(C6:C67)</f>
        <v>0</v>
      </c>
      <c r="D76" s="74"/>
      <c r="I76" s="1">
        <f>SUM(I6:I74)</f>
        <v>46</v>
      </c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1" ht="15.75" x14ac:dyDescent="0.25">
      <c r="A77" s="36"/>
      <c r="B77" s="37" t="s">
        <v>58</v>
      </c>
      <c r="C77" s="75">
        <f>SUM(((9/I76)*C76)+1)</f>
        <v>1</v>
      </c>
      <c r="D77" s="76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1" x14ac:dyDescent="0.2">
      <c r="A78" s="38"/>
      <c r="B78" s="39"/>
      <c r="C78" s="38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:31" x14ac:dyDescent="0.2">
      <c r="A79" s="38"/>
      <c r="B79" s="39"/>
      <c r="C79" s="38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:31" x14ac:dyDescent="0.2">
      <c r="A80" s="38"/>
      <c r="B80" s="39"/>
      <c r="C80" s="38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:31" x14ac:dyDescent="0.2">
      <c r="A81" s="38"/>
      <c r="B81" s="39"/>
      <c r="C81" s="38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:31" x14ac:dyDescent="0.2">
      <c r="A82" s="38"/>
      <c r="B82" s="39"/>
      <c r="C82" s="38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:31" x14ac:dyDescent="0.2">
      <c r="A83" s="38"/>
      <c r="B83" s="39"/>
      <c r="C83" s="38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:31" x14ac:dyDescent="0.2">
      <c r="A84" s="38"/>
      <c r="B84" s="39"/>
      <c r="C84" s="38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</sheetData>
  <sheetProtection algorithmName="SHA-512" hashValue="5s42YsXLWGpGeXqJabJpnKOLogzJpWxBHtnJsvoGemQY7WOdjCbNHPuWA+EVVYd6xrbRKgEAfzbF3NWk6JZ9sQ==" saltValue="EfQR+lQjLhCO7bwJVmtrDQ==" spinCount="100000" sheet="1" objects="1" scenarios="1"/>
  <protectedRanges>
    <protectedRange algorithmName="SHA-512" hashValue="laFtzaYxaq5vGO+hExMI4mQ3qCk6azTy+XYCEUqaipsK/TvqhdbsOO2z3kTDi79W6ErHuSwMQfjHFehVqke4/g==" saltValue="Gq/b4Vm2O2HUodUj9oUl8g==" spinCount="100000" sqref="A6:C74" name="Bereik1_1"/>
  </protectedRanges>
  <mergeCells count="18">
    <mergeCell ref="A13:A14"/>
    <mergeCell ref="A2:D2"/>
    <mergeCell ref="A4:B4"/>
    <mergeCell ref="A6:A11"/>
    <mergeCell ref="C6:C11"/>
    <mergeCell ref="I6:I11"/>
    <mergeCell ref="C77:D77"/>
    <mergeCell ref="A16:A17"/>
    <mergeCell ref="A19:A28"/>
    <mergeCell ref="A30:A37"/>
    <mergeCell ref="A45:A46"/>
    <mergeCell ref="A48:A49"/>
    <mergeCell ref="C48:C49"/>
    <mergeCell ref="A51:A53"/>
    <mergeCell ref="A55:A57"/>
    <mergeCell ref="A59:A60"/>
    <mergeCell ref="A62:A74"/>
    <mergeCell ref="C76:D76"/>
  </mergeCells>
  <dataValidations count="7">
    <dataValidation type="list" allowBlank="1" showInputMessage="1" showErrorMessage="1" sqref="D6:D11 D23:D28 D32:D37">
      <formula1>$G$6:$G$7</formula1>
    </dataValidation>
    <dataValidation type="list" allowBlank="1" showInputMessage="1" showErrorMessage="1" sqref="D39">
      <formula1>$E$39:$G$39</formula1>
    </dataValidation>
    <dataValidation type="list" allowBlank="1" showInputMessage="1" showErrorMessage="1" sqref="D41 D52:D53">
      <formula1>$E$41:$H$41</formula1>
    </dataValidation>
    <dataValidation type="list" allowBlank="1" showInputMessage="1" showErrorMessage="1" sqref="D43 D48:D49 D45:D46">
      <formula1>$E$43:$F$43</formula1>
    </dataValidation>
    <dataValidation type="list" allowBlank="1" showInputMessage="1" showErrorMessage="1" sqref="D55:D57">
      <formula1>$E$55:$H$55</formula1>
    </dataValidation>
    <dataValidation type="list" allowBlank="1" showInputMessage="1" showErrorMessage="1" sqref="D59:D60 D16 D51 D19:D21 D68:D74 D13:D14 D62:D65">
      <formula1>$E$59:$F$59</formula1>
    </dataValidation>
    <dataValidation type="list" allowBlank="1" showInputMessage="1" showErrorMessage="1" sqref="D17">
      <formula1>$E$17:$G$17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B9B331A9D2D4D985647C25B2B5869" ma:contentTypeVersion="13" ma:contentTypeDescription="Create a new document." ma:contentTypeScope="" ma:versionID="3205aa93fea3f4d83293e6bc7117bb89">
  <xsd:schema xmlns:xsd="http://www.w3.org/2001/XMLSchema" xmlns:xs="http://www.w3.org/2001/XMLSchema" xmlns:p="http://schemas.microsoft.com/office/2006/metadata/properties" xmlns:ns3="50df4afc-de77-4f9f-ad4f-66cf753da24a" xmlns:ns4="ac1f3750-5576-4787-a8c3-a6c45429386f" targetNamespace="http://schemas.microsoft.com/office/2006/metadata/properties" ma:root="true" ma:fieldsID="ee22468a14a02cbedd08917fb9a84081" ns3:_="" ns4:_="">
    <xsd:import namespace="50df4afc-de77-4f9f-ad4f-66cf753da24a"/>
    <xsd:import namespace="ac1f3750-5576-4787-a8c3-a6c45429386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f4afc-de77-4f9f-ad4f-66cf753da2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3750-5576-4787-a8c3-a6c45429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7A535-74AD-494A-9E76-8B25C305C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BD20A1-D9EA-401F-ACD5-733520266C58}">
  <ds:schemaRefs>
    <ds:schemaRef ds:uri="http://schemas.microsoft.com/office/2006/documentManagement/types"/>
    <ds:schemaRef ds:uri="http://schemas.openxmlformats.org/package/2006/metadata/core-properties"/>
    <ds:schemaRef ds:uri="ac1f3750-5576-4787-a8c3-a6c45429386f"/>
    <ds:schemaRef ds:uri="http://purl.org/dc/elements/1.1/"/>
    <ds:schemaRef ds:uri="http://schemas.microsoft.com/office/2006/metadata/properties"/>
    <ds:schemaRef ds:uri="http://purl.org/dc/terms/"/>
    <ds:schemaRef ds:uri="50df4afc-de77-4f9f-ad4f-66cf753da24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0AFC01-D8DF-437A-94F5-CCCC6F10F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f4afc-de77-4f9f-ad4f-66cf753da24a"/>
    <ds:schemaRef ds:uri="ac1f3750-5576-4787-a8c3-a6c454293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31</vt:i4>
      </vt:variant>
    </vt:vector>
  </HeadingPairs>
  <TitlesOfParts>
    <vt:vector size="31" baseType="lpstr">
      <vt:lpstr>Overzicht resultaat</vt:lpstr>
      <vt:lpstr>Leerling 1</vt:lpstr>
      <vt:lpstr>Leerling 2</vt:lpstr>
      <vt:lpstr>Leerling 3</vt:lpstr>
      <vt:lpstr>Leerling 4</vt:lpstr>
      <vt:lpstr>Leerling 5</vt:lpstr>
      <vt:lpstr>Leerling 6</vt:lpstr>
      <vt:lpstr>Leerling 7</vt:lpstr>
      <vt:lpstr>Leerling 8</vt:lpstr>
      <vt:lpstr>Leerling 9</vt:lpstr>
      <vt:lpstr>Leerling 10</vt:lpstr>
      <vt:lpstr>Leerling 11</vt:lpstr>
      <vt:lpstr>Leerling 12</vt:lpstr>
      <vt:lpstr>Leerling 13</vt:lpstr>
      <vt:lpstr>Leerling 14</vt:lpstr>
      <vt:lpstr>Leerling 15</vt:lpstr>
      <vt:lpstr>Leerling 16</vt:lpstr>
      <vt:lpstr>Leerling 17</vt:lpstr>
      <vt:lpstr>Leerling 18</vt:lpstr>
      <vt:lpstr>Leerling 19</vt:lpstr>
      <vt:lpstr>Leerling 20</vt:lpstr>
      <vt:lpstr>Leerling 21</vt:lpstr>
      <vt:lpstr>Leerling 22</vt:lpstr>
      <vt:lpstr>Leerling 23</vt:lpstr>
      <vt:lpstr>Leerling 24</vt:lpstr>
      <vt:lpstr>Leerling 25</vt:lpstr>
      <vt:lpstr>Leerling 26</vt:lpstr>
      <vt:lpstr>Leerling 27</vt:lpstr>
      <vt:lpstr>Leerling 28</vt:lpstr>
      <vt:lpstr>Leerling 29</vt:lpstr>
      <vt:lpstr>Leerling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Akkers M.H.M.</dc:creator>
  <cp:lastModifiedBy>Akkers M.H.M.</cp:lastModifiedBy>
  <dcterms:created xsi:type="dcterms:W3CDTF">2020-01-22T12:30:04Z</dcterms:created>
  <dcterms:modified xsi:type="dcterms:W3CDTF">2020-01-28T09:12:04Z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0x01010089AB9B331A9D2D4D985647C25B2B5869</vt:lpwstr>
  </property>
</Properties>
</file>