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Troep\"/>
    </mc:Choice>
  </mc:AlternateContent>
  <bookViews>
    <workbookView xWindow="0" yWindow="0" windowWidth="13350" windowHeight="11475" xr2:uid="{00000000-000D-0000-FFFF-FFFF00000000}"/>
  </bookViews>
  <sheets>
    <sheet name="Bestelformulier" sheetId="1" r:id="rId1"/>
    <sheet name="Financieel" sheetId="2" r:id="rId2"/>
    <sheet name="Kosten per broodje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26" i="2"/>
  <c r="D25" i="2"/>
  <c r="C7" i="3" l="1"/>
  <c r="D7" i="3" s="1"/>
  <c r="C8" i="3"/>
  <c r="D8" i="3" s="1"/>
  <c r="C9" i="3"/>
  <c r="D9" i="3" s="1"/>
  <c r="C10" i="3"/>
  <c r="D10" i="3" s="1"/>
  <c r="C13" i="3"/>
  <c r="D13" i="3" s="1"/>
  <c r="C15" i="3"/>
  <c r="D15" i="3" s="1"/>
  <c r="C16" i="3"/>
  <c r="D16" i="3" s="1"/>
  <c r="C20" i="3"/>
  <c r="D20" i="3" s="1"/>
  <c r="C21" i="3"/>
  <c r="D21" i="3" s="1"/>
  <c r="C22" i="3"/>
  <c r="D22" i="3" s="1"/>
  <c r="C23" i="3"/>
  <c r="D23" i="3" s="1"/>
  <c r="C25" i="3"/>
  <c r="D25" i="3" s="1"/>
  <c r="C28" i="3"/>
  <c r="D28" i="3" s="1"/>
  <c r="C29" i="3"/>
  <c r="D29" i="3" s="1"/>
  <c r="C30" i="3"/>
  <c r="D30" i="3" s="1"/>
  <c r="C6" i="3"/>
  <c r="B7" i="3"/>
  <c r="B8" i="3"/>
  <c r="B9" i="3"/>
  <c r="B10" i="3"/>
  <c r="B13" i="3"/>
  <c r="B15" i="3"/>
  <c r="B16" i="3"/>
  <c r="B20" i="3"/>
  <c r="B21" i="3"/>
  <c r="B22" i="3"/>
  <c r="B23" i="3"/>
  <c r="B25" i="3"/>
  <c r="B28" i="3"/>
  <c r="B29" i="3"/>
  <c r="B30" i="3"/>
  <c r="B6" i="3"/>
  <c r="D6" i="3" s="1"/>
  <c r="A6" i="3"/>
  <c r="A7" i="3"/>
  <c r="A8" i="3"/>
  <c r="A9" i="3"/>
  <c r="A10" i="3"/>
  <c r="A12" i="3"/>
  <c r="A13" i="3"/>
  <c r="A14" i="3"/>
  <c r="A15" i="3"/>
  <c r="A16" i="3"/>
  <c r="A17" i="3"/>
  <c r="A19" i="3"/>
  <c r="A20" i="3"/>
  <c r="A21" i="3"/>
  <c r="A22" i="3"/>
  <c r="A23" i="3"/>
  <c r="A24" i="3"/>
  <c r="A25" i="3"/>
  <c r="A27" i="3"/>
  <c r="A28" i="3"/>
  <c r="A29" i="3"/>
  <c r="A30" i="3"/>
  <c r="A5" i="3"/>
  <c r="E33" i="2" l="1"/>
  <c r="H33" i="2" s="1"/>
  <c r="E32" i="2"/>
  <c r="H32" i="2" s="1"/>
  <c r="E31" i="2"/>
  <c r="H31" i="2" s="1"/>
  <c r="E28" i="2" l="1"/>
  <c r="H28" i="2" s="1"/>
  <c r="E27" i="2"/>
  <c r="H27" i="2" s="1"/>
  <c r="E26" i="2"/>
  <c r="H26" i="2" s="1"/>
  <c r="E25" i="2"/>
  <c r="H25" i="2" s="1"/>
  <c r="E24" i="2"/>
  <c r="H24" i="2" s="1"/>
  <c r="E23" i="2"/>
  <c r="H23" i="2" s="1"/>
  <c r="E20" i="2"/>
  <c r="E19" i="2"/>
  <c r="H19" i="2" s="1"/>
  <c r="E18" i="2"/>
  <c r="H18" i="2" s="1"/>
  <c r="E17" i="2"/>
  <c r="E16" i="2"/>
  <c r="H16" i="2" s="1"/>
  <c r="E13" i="2"/>
  <c r="H13" i="2" s="1"/>
  <c r="E12" i="2"/>
  <c r="H12" i="2" s="1"/>
  <c r="E11" i="2"/>
  <c r="H11" i="2" s="1"/>
  <c r="E10" i="2"/>
  <c r="H10" i="2" s="1"/>
  <c r="E9" i="2"/>
  <c r="H9" i="2" s="1"/>
  <c r="F29" i="1"/>
  <c r="F24" i="1"/>
  <c r="H35" i="2" l="1"/>
  <c r="H37" i="2" s="1"/>
  <c r="H39" i="2" s="1"/>
  <c r="D24" i="2"/>
  <c r="F25" i="1"/>
</calcChain>
</file>

<file path=xl/sharedStrings.xml><?xml version="1.0" encoding="utf-8"?>
<sst xmlns="http://schemas.openxmlformats.org/spreadsheetml/2006/main" count="138" uniqueCount="62">
  <si>
    <t>Bestelformulier</t>
  </si>
  <si>
    <t>Levensmiddelenhandel Geluk B.V.</t>
  </si>
  <si>
    <t>Deze bestellijst hebben wij voor u samengesteld met boodschappen voor de dagelijkse broodmaaltijd. In dit assortiment treft u naast een uitgebreide selectie producten voor de dagelijke broodmaaltijd ook (fris)dranken, koffie en andere toebehoren aan.</t>
  </si>
  <si>
    <t>aantal</t>
  </si>
  <si>
    <t>verpakkingseenheid</t>
  </si>
  <si>
    <t>pakken</t>
  </si>
  <si>
    <t>brood</t>
  </si>
  <si>
    <t>zakken</t>
  </si>
  <si>
    <t>Besteld door:</t>
  </si>
  <si>
    <t>potten</t>
  </si>
  <si>
    <t>pakjes</t>
  </si>
  <si>
    <t>kuipjes</t>
  </si>
  <si>
    <t>trossen</t>
  </si>
  <si>
    <t>eenheid</t>
  </si>
  <si>
    <t>Subtotaal</t>
  </si>
  <si>
    <t>B.T.W.</t>
  </si>
  <si>
    <t>TOTAAL TE BETALEN</t>
  </si>
  <si>
    <t xml:space="preserve">prijs per </t>
  </si>
  <si>
    <t>kaas</t>
  </si>
  <si>
    <t>boterhamworst</t>
  </si>
  <si>
    <t>kipfilet</t>
  </si>
  <si>
    <t>rookvlees</t>
  </si>
  <si>
    <t>smeerboter</t>
  </si>
  <si>
    <t>doosje met 15 cupjes</t>
  </si>
  <si>
    <t>doosjes</t>
  </si>
  <si>
    <t>achterham</t>
  </si>
  <si>
    <t>fruit</t>
  </si>
  <si>
    <t>totaal aantal</t>
  </si>
  <si>
    <t>artikel</t>
  </si>
  <si>
    <t>Verpakking</t>
  </si>
  <si>
    <t>bedrag</t>
  </si>
  <si>
    <t>zak van 10 stuks</t>
  </si>
  <si>
    <t>set cupjes</t>
  </si>
  <si>
    <t>10 cupjes, elk voor 1 persoon</t>
  </si>
  <si>
    <t>10 cupjes, elk voor 1 broodje</t>
  </si>
  <si>
    <t>15 doosjes, elk voor 1 broodje</t>
  </si>
  <si>
    <t>pakje van 10 plakjes</t>
  </si>
  <si>
    <t>tros van 6 stuks</t>
  </si>
  <si>
    <t>Naam leerling</t>
  </si>
  <si>
    <t>broodjes wit</t>
  </si>
  <si>
    <t>broodjes bruin</t>
  </si>
  <si>
    <t>krentenbollen</t>
  </si>
  <si>
    <t>zak van 6 stuks</t>
  </si>
  <si>
    <t>pistolet wit</t>
  </si>
  <si>
    <t>pistolet bruin</t>
  </si>
  <si>
    <t>broodbeleg zoet</t>
  </si>
  <si>
    <t>hagelslag melk</t>
  </si>
  <si>
    <t>hagelslag puur</t>
  </si>
  <si>
    <t>jam aardbei</t>
  </si>
  <si>
    <t>jam abrikozen</t>
  </si>
  <si>
    <t>pindakaas</t>
  </si>
  <si>
    <t>broodbeleg hartig</t>
  </si>
  <si>
    <t>kaas (vegetarisch)</t>
  </si>
  <si>
    <t>bananen</t>
  </si>
  <si>
    <t>appels</t>
  </si>
  <si>
    <t>sinaasappels</t>
  </si>
  <si>
    <t>pakje van 15 plakjes</t>
  </si>
  <si>
    <t>Product</t>
  </si>
  <si>
    <t>Aantal stuks</t>
  </si>
  <si>
    <t>Bedrag</t>
  </si>
  <si>
    <t>Kosten per broodje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</si>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</sst>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6337778862885"/>
        <bgColor indexed="64"/>
      </patternFill>
    </fill>
  </fills>
  <borders count="20">
    <border>
      <left/>
      <right/>
      <top/>
      <bottom/>
      <diagonal/>
    </border>
    <border>
      <left/>
      <right style="medium">
        <color theme="5" tint="0.39991454817346722"/>
      </right>
      <top/>
      <bottom style="medium">
        <color theme="5" tint="0.39991454817346722"/>
      </bottom>
      <diagonal/>
    </border>
    <border>
      <left style="medium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medium">
        <color theme="5" tint="0.39991454817346722"/>
      </left>
      <right/>
      <top/>
      <bottom style="medium">
        <color theme="5" tint="0.39991454817346722"/>
      </bottom>
      <diagonal/>
    </border>
    <border>
      <left/>
      <right style="medium">
        <color theme="5" tint="0.39991454817346722"/>
      </right>
      <top style="medium">
        <color theme="5" tint="0.39991454817346722"/>
      </top>
      <bottom style="medium">
        <color theme="5" tint="0.39991454817346722"/>
      </bottom>
      <diagonal/>
    </border>
    <border>
      <left style="medium">
        <color theme="5" tint="0.39991454817346722"/>
      </left>
      <right style="medium">
        <color theme="5" tint="0.39991454817346722"/>
      </right>
      <top style="medium">
        <color theme="5" tint="0.39991454817346722"/>
      </top>
      <bottom style="medium">
        <color theme="5" tint="0.39991454817346722"/>
      </bottom>
      <diagonal/>
    </border>
    <border>
      <left style="medium">
        <color theme="5" tint="0.39991454817346722"/>
      </left>
      <right/>
      <top style="medium">
        <color theme="5" tint="0.39991454817346722"/>
      </top>
      <bottom style="medium">
        <color theme="5" tint="0.39991454817346722"/>
      </bottom>
      <diagonal/>
    </border>
    <border>
      <left/>
      <right style="medium">
        <color theme="5" tint="0.39991454817346722"/>
      </right>
      <top style="medium">
        <color theme="5" tint="0.39991454817346722"/>
      </top>
      <bottom/>
      <diagonal/>
    </border>
    <border>
      <left style="medium">
        <color theme="5" tint="0.39991454817346722"/>
      </left>
      <right style="medium">
        <color theme="5" tint="0.39991454817346722"/>
      </right>
      <top style="medium">
        <color theme="5" tint="0.39991454817346722"/>
      </top>
      <bottom/>
      <diagonal/>
    </border>
    <border>
      <left style="medium">
        <color theme="5" tint="0.39991454817346722"/>
      </left>
      <right/>
      <top style="medium">
        <color theme="5" tint="0.39991454817346722"/>
      </top>
      <bottom/>
      <diagonal/>
    </border>
    <border>
      <left/>
      <right style="medium">
        <color theme="6" tint="0.39994506668294322"/>
      </right>
      <top/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/>
      <bottom style="medium">
        <color theme="6" tint="0.39994506668294322"/>
      </bottom>
      <diagonal/>
    </border>
    <border>
      <left style="medium">
        <color theme="6" tint="0.39994506668294322"/>
      </left>
      <right/>
      <top/>
      <bottom style="medium">
        <color theme="6" tint="0.39994506668294322"/>
      </bottom>
      <diagonal/>
    </border>
    <border>
      <left/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/>
      <right style="medium">
        <color theme="6" tint="0.39994506668294322"/>
      </right>
      <top style="medium">
        <color theme="6" tint="0.39994506668294322"/>
      </top>
      <bottom/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/>
      <diagonal/>
    </border>
    <border>
      <left/>
      <right style="medium">
        <color theme="6" tint="0.39994506668294322"/>
      </right>
      <top style="medium">
        <color theme="6" tint="0.39991454817346722"/>
      </top>
      <bottom/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1454817346722"/>
      </top>
      <bottom/>
      <diagonal/>
    </border>
    <border>
      <left style="medium">
        <color theme="6" tint="0.39994506668294322"/>
      </left>
      <right style="medium">
        <color theme="6" tint="0.39994506668294322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3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4" borderId="2" xfId="0" applyFill="1" applyBorder="1"/>
    <xf numFmtId="0" fontId="0" fillId="4" borderId="5" xfId="0" applyFill="1" applyBorder="1"/>
    <xf numFmtId="0" fontId="0" fillId="4" borderId="8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9" xfId="0" applyFill="1" applyBorder="1"/>
    <xf numFmtId="0" fontId="0" fillId="5" borderId="0" xfId="0" applyFill="1"/>
    <xf numFmtId="0" fontId="1" fillId="5" borderId="0" xfId="0" applyFont="1" applyFill="1"/>
    <xf numFmtId="0" fontId="0" fillId="6" borderId="10" xfId="0" applyFill="1" applyBorder="1"/>
    <xf numFmtId="0" fontId="0" fillId="6" borderId="11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0" fillId="6" borderId="18" xfId="0" applyFill="1" applyBorder="1"/>
    <xf numFmtId="9" fontId="0" fillId="5" borderId="0" xfId="0" applyNumberFormat="1" applyFill="1"/>
    <xf numFmtId="0" fontId="0" fillId="5" borderId="0" xfId="0" applyFill="1" applyAlignment="1">
      <alignment horizontal="right"/>
    </xf>
    <xf numFmtId="0" fontId="0" fillId="6" borderId="0" xfId="0" applyFill="1"/>
    <xf numFmtId="0" fontId="1" fillId="6" borderId="0" xfId="0" applyFont="1" applyFill="1"/>
    <xf numFmtId="0" fontId="4" fillId="6" borderId="19" xfId="0" applyFont="1" applyFill="1" applyBorder="1"/>
    <xf numFmtId="0" fontId="5" fillId="6" borderId="19" xfId="0" applyFont="1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7" xfId="0" applyFill="1" applyBorder="1"/>
    <xf numFmtId="0" fontId="4" fillId="3" borderId="0" xfId="0" applyFont="1" applyFill="1"/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7" fillId="4" borderId="1" xfId="0" applyFont="1" applyFill="1" applyBorder="1"/>
    <xf numFmtId="44" fontId="0" fillId="6" borderId="11" xfId="1" applyFont="1" applyFill="1" applyBorder="1"/>
    <xf numFmtId="44" fontId="0" fillId="6" borderId="14" xfId="1" applyFont="1" applyFill="1" applyBorder="1"/>
    <xf numFmtId="44" fontId="0" fillId="6" borderId="16" xfId="1" applyFont="1" applyFill="1" applyBorder="1"/>
    <xf numFmtId="44" fontId="0" fillId="6" borderId="18" xfId="1" applyFont="1" applyFill="1" applyBorder="1"/>
    <xf numFmtId="164" fontId="0" fillId="4" borderId="12" xfId="1" applyNumberFormat="1" applyFont="1" applyFill="1" applyBorder="1"/>
    <xf numFmtId="164" fontId="0" fillId="5" borderId="0" xfId="0" applyNumberFormat="1" applyFill="1"/>
    <xf numFmtId="164" fontId="0" fillId="4" borderId="0" xfId="1" applyNumberFormat="1" applyFont="1" applyFill="1"/>
    <xf numFmtId="0" fontId="5" fillId="6" borderId="19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0" borderId="0" xfId="0" applyAlignment="1">
      <alignment horizontal="center"/>
    </xf>
    <xf numFmtId="44" fontId="0" fillId="6" borderId="10" xfId="1" applyFont="1" applyFill="1" applyBorder="1" applyAlignment="1">
      <alignment horizontal="center"/>
    </xf>
    <xf numFmtId="44" fontId="0" fillId="6" borderId="10" xfId="0" applyNumberFormat="1" applyFill="1" applyBorder="1" applyAlignment="1">
      <alignment horizontal="left"/>
    </xf>
    <xf numFmtId="44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4" borderId="0" xfId="0" applyFill="1" applyAlignment="1"/>
    <xf numFmtId="0" fontId="0" fillId="0" borderId="0" xfId="0" applyAlignment="1"/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/>
  </cellXfs>
  <cellStyles count="2">
    <cellStyle name="Standaard" xfId="0" builtinId="0"/>
    <cellStyle name="Valuta" xfId="1" builtinId="4"/>
  </cellStyles>
  <dxfs count="6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7"/>
  <sheetViews>
    <sheetView showGridLines="0" tabSelected="1" workbookViewId="0">
      <selection activeCell="B1" sqref="B1"/>
    </sheetView>
  </sheetViews>
  <sheetFormatPr defaultRowHeight="15" x14ac:dyDescent="0.25"/>
  <cols>
    <col min="1" max="1" width="2.7109375" customWidth="1"/>
    <col min="2" max="2" width="3.85546875" customWidth="1"/>
    <col min="3" max="3" width="24.140625" customWidth="1"/>
    <col min="4" max="4" width="12.28515625" customWidth="1"/>
    <col min="5" max="5" width="2.28515625" customWidth="1"/>
    <col min="6" max="6" width="27.42578125" customWidth="1"/>
    <col min="7" max="7" width="10.85546875" customWidth="1"/>
    <col min="9" max="9" width="2.7109375" customWidth="1"/>
  </cols>
  <sheetData>
    <row r="1" spans="2:9" x14ac:dyDescent="0.25">
      <c r="B1" t="s">
        <v>61</v>
      </c>
    </row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ht="18.75" x14ac:dyDescent="0.3">
      <c r="B3" s="1"/>
      <c r="C3" s="55" t="s">
        <v>0</v>
      </c>
      <c r="D3" s="55"/>
      <c r="E3" s="55"/>
      <c r="F3" s="55"/>
      <c r="G3" s="55"/>
      <c r="H3" s="55"/>
      <c r="I3" s="1"/>
    </row>
    <row r="4" spans="2:9" ht="15.75" x14ac:dyDescent="0.25">
      <c r="B4" s="1"/>
      <c r="C4" s="56" t="s">
        <v>1</v>
      </c>
      <c r="D4" s="56"/>
      <c r="E4" s="56"/>
      <c r="F4" s="56"/>
      <c r="G4" s="56"/>
      <c r="H4" s="56"/>
      <c r="I4" s="1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60" customHeight="1" x14ac:dyDescent="0.25">
      <c r="B6" s="1"/>
      <c r="C6" s="57" t="s">
        <v>2</v>
      </c>
      <c r="D6" s="57"/>
      <c r="E6" s="57"/>
      <c r="F6" s="57"/>
      <c r="G6" s="57"/>
      <c r="H6" s="57"/>
      <c r="I6" s="1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"/>
      <c r="C8" s="2" t="s">
        <v>6</v>
      </c>
      <c r="D8" s="1"/>
      <c r="E8" s="1"/>
      <c r="F8" s="1"/>
      <c r="G8" s="1"/>
      <c r="H8" s="1"/>
      <c r="I8" s="1"/>
    </row>
    <row r="9" spans="2:9" x14ac:dyDescent="0.25">
      <c r="B9" s="1"/>
      <c r="C9" s="34" t="s">
        <v>28</v>
      </c>
      <c r="D9" s="34" t="s">
        <v>27</v>
      </c>
      <c r="E9" s="34"/>
      <c r="F9" s="34" t="s">
        <v>29</v>
      </c>
      <c r="G9" s="34"/>
      <c r="H9" s="1"/>
      <c r="I9" s="1"/>
    </row>
    <row r="10" spans="2:9" ht="15.75" thickBot="1" x14ac:dyDescent="0.3">
      <c r="B10" s="1"/>
      <c r="C10" s="3" t="s">
        <v>39</v>
      </c>
      <c r="D10" s="31">
        <v>100</v>
      </c>
      <c r="E10" s="35"/>
      <c r="F10" s="4" t="s">
        <v>31</v>
      </c>
      <c r="G10" s="9">
        <v>10</v>
      </c>
      <c r="H10" s="12" t="s">
        <v>7</v>
      </c>
      <c r="I10" s="1"/>
    </row>
    <row r="11" spans="2:9" ht="15.75" thickBot="1" x14ac:dyDescent="0.3">
      <c r="B11" s="1"/>
      <c r="C11" s="5" t="s">
        <v>40</v>
      </c>
      <c r="D11" s="32">
        <v>50</v>
      </c>
      <c r="E11" s="36"/>
      <c r="F11" s="6" t="s">
        <v>31</v>
      </c>
      <c r="G11" s="10">
        <v>5</v>
      </c>
      <c r="H11" s="13" t="s">
        <v>7</v>
      </c>
      <c r="I11" s="1"/>
    </row>
    <row r="12" spans="2:9" ht="15.75" thickBot="1" x14ac:dyDescent="0.3">
      <c r="B12" s="1"/>
      <c r="C12" s="5" t="s">
        <v>41</v>
      </c>
      <c r="D12" s="32">
        <v>120</v>
      </c>
      <c r="E12" s="36"/>
      <c r="F12" s="6" t="s">
        <v>42</v>
      </c>
      <c r="G12" s="10">
        <v>20</v>
      </c>
      <c r="H12" s="13" t="s">
        <v>7</v>
      </c>
      <c r="I12" s="1"/>
    </row>
    <row r="13" spans="2:9" ht="15.75" thickBot="1" x14ac:dyDescent="0.3">
      <c r="B13" s="1"/>
      <c r="C13" s="5" t="s">
        <v>43</v>
      </c>
      <c r="D13" s="32">
        <v>150</v>
      </c>
      <c r="E13" s="36"/>
      <c r="F13" s="6" t="s">
        <v>31</v>
      </c>
      <c r="G13" s="10">
        <v>15</v>
      </c>
      <c r="H13" s="13" t="s">
        <v>7</v>
      </c>
      <c r="I13" s="1"/>
    </row>
    <row r="14" spans="2:9" ht="15.75" thickBot="1" x14ac:dyDescent="0.3">
      <c r="B14" s="1"/>
      <c r="C14" s="7" t="s">
        <v>44</v>
      </c>
      <c r="D14" s="33">
        <v>100</v>
      </c>
      <c r="E14" s="37"/>
      <c r="F14" s="6" t="s">
        <v>31</v>
      </c>
      <c r="G14" s="11">
        <v>10</v>
      </c>
      <c r="H14" s="14" t="s">
        <v>7</v>
      </c>
      <c r="I14" s="1"/>
    </row>
    <row r="15" spans="2:9" x14ac:dyDescent="0.25">
      <c r="B15" s="1"/>
      <c r="C15" s="1"/>
      <c r="D15" s="1"/>
      <c r="E15" s="1"/>
      <c r="F15" s="1"/>
      <c r="G15" s="1"/>
      <c r="H15" s="1"/>
      <c r="I15" s="1"/>
    </row>
    <row r="16" spans="2:9" x14ac:dyDescent="0.25">
      <c r="B16" s="1"/>
      <c r="C16" s="2" t="s">
        <v>45</v>
      </c>
      <c r="D16" s="2"/>
      <c r="E16" s="2"/>
      <c r="F16" s="1"/>
      <c r="G16" s="1"/>
      <c r="H16" s="1"/>
      <c r="I16" s="1"/>
    </row>
    <row r="17" spans="2:9" ht="15.75" thickBot="1" x14ac:dyDescent="0.3">
      <c r="B17" s="1"/>
      <c r="C17" s="3" t="s">
        <v>46</v>
      </c>
      <c r="D17" s="31">
        <v>60</v>
      </c>
      <c r="E17" s="35"/>
      <c r="F17" s="4" t="s">
        <v>35</v>
      </c>
      <c r="G17" s="9">
        <v>4</v>
      </c>
      <c r="H17" s="12" t="s">
        <v>5</v>
      </c>
      <c r="I17" s="1"/>
    </row>
    <row r="18" spans="2:9" ht="15.75" thickBot="1" x14ac:dyDescent="0.3">
      <c r="B18" s="1"/>
      <c r="C18" s="5" t="s">
        <v>47</v>
      </c>
      <c r="D18" s="38">
        <v>0</v>
      </c>
      <c r="E18" s="35"/>
      <c r="F18" s="4" t="s">
        <v>35</v>
      </c>
      <c r="G18" s="10">
        <v>0</v>
      </c>
      <c r="H18" s="13" t="s">
        <v>5</v>
      </c>
      <c r="I18" s="1"/>
    </row>
    <row r="19" spans="2:9" ht="15.75" thickBot="1" x14ac:dyDescent="0.3">
      <c r="B19" s="1"/>
      <c r="C19" s="5" t="s">
        <v>48</v>
      </c>
      <c r="D19" s="32">
        <v>20</v>
      </c>
      <c r="E19" s="36"/>
      <c r="F19" s="6" t="s">
        <v>34</v>
      </c>
      <c r="G19" s="10">
        <v>2</v>
      </c>
      <c r="H19" s="13" t="s">
        <v>32</v>
      </c>
      <c r="I19" s="1"/>
    </row>
    <row r="20" spans="2:9" ht="15.75" thickBot="1" x14ac:dyDescent="0.3">
      <c r="B20" s="1"/>
      <c r="C20" s="5" t="s">
        <v>49</v>
      </c>
      <c r="D20" s="32">
        <v>20</v>
      </c>
      <c r="E20" s="36"/>
      <c r="F20" s="6" t="s">
        <v>34</v>
      </c>
      <c r="G20" s="10">
        <v>2</v>
      </c>
      <c r="H20" s="13" t="s">
        <v>32</v>
      </c>
      <c r="I20" s="1"/>
    </row>
    <row r="21" spans="2:9" ht="15.75" thickBot="1" x14ac:dyDescent="0.3">
      <c r="B21" s="1"/>
      <c r="C21" s="7" t="s">
        <v>50</v>
      </c>
      <c r="D21" s="33">
        <v>0</v>
      </c>
      <c r="E21" s="37"/>
      <c r="F21" s="6" t="s">
        <v>33</v>
      </c>
      <c r="G21" s="11">
        <v>0</v>
      </c>
      <c r="H21" s="13" t="s">
        <v>9</v>
      </c>
      <c r="I21" s="1"/>
    </row>
    <row r="22" spans="2:9" x14ac:dyDescent="0.25">
      <c r="B22" s="1"/>
      <c r="C22" s="1"/>
      <c r="D22" s="1"/>
      <c r="E22" s="1"/>
      <c r="F22" s="1"/>
      <c r="G22" s="1"/>
      <c r="H22" s="1"/>
      <c r="I22" s="1"/>
    </row>
    <row r="23" spans="2:9" x14ac:dyDescent="0.25">
      <c r="B23" s="1"/>
      <c r="C23" s="2" t="s">
        <v>51</v>
      </c>
      <c r="D23" s="2"/>
      <c r="E23" s="2"/>
      <c r="F23" s="1"/>
      <c r="G23" s="1"/>
      <c r="H23" s="1"/>
      <c r="I23" s="1"/>
    </row>
    <row r="24" spans="2:9" ht="15.75" thickBot="1" x14ac:dyDescent="0.3">
      <c r="B24" s="1"/>
      <c r="C24" s="3" t="s">
        <v>52</v>
      </c>
      <c r="D24" s="31">
        <v>240</v>
      </c>
      <c r="E24" s="35"/>
      <c r="F24" s="4" t="str">
        <f>Financieel!D23</f>
        <v>pakje van 15 plakjes</v>
      </c>
      <c r="G24" s="9">
        <v>16</v>
      </c>
      <c r="H24" s="12" t="s">
        <v>10</v>
      </c>
      <c r="I24" s="1"/>
    </row>
    <row r="25" spans="2:9" ht="15.75" thickBot="1" x14ac:dyDescent="0.3">
      <c r="B25" s="1"/>
      <c r="C25" s="5" t="s">
        <v>25</v>
      </c>
      <c r="D25" s="31">
        <v>240</v>
      </c>
      <c r="E25" s="35"/>
      <c r="F25" s="4" t="str">
        <f t="shared" ref="F25" si="0">$F$24</f>
        <v>pakje van 15 plakjes</v>
      </c>
      <c r="G25" s="10">
        <v>16</v>
      </c>
      <c r="H25" s="12" t="s">
        <v>10</v>
      </c>
      <c r="I25" s="1"/>
    </row>
    <row r="26" spans="2:9" ht="15.75" thickBot="1" x14ac:dyDescent="0.3">
      <c r="B26" s="1"/>
      <c r="C26" s="5" t="s">
        <v>19</v>
      </c>
      <c r="D26" s="31">
        <v>80</v>
      </c>
      <c r="E26" s="35"/>
      <c r="F26" s="4" t="s">
        <v>36</v>
      </c>
      <c r="G26" s="10">
        <v>8</v>
      </c>
      <c r="H26" s="12" t="s">
        <v>10</v>
      </c>
      <c r="I26" s="1"/>
    </row>
    <row r="27" spans="2:9" ht="15.75" thickBot="1" x14ac:dyDescent="0.3">
      <c r="B27" s="1"/>
      <c r="C27" s="5" t="s">
        <v>20</v>
      </c>
      <c r="D27" s="31">
        <v>40</v>
      </c>
      <c r="E27" s="35"/>
      <c r="F27" s="4" t="s">
        <v>36</v>
      </c>
      <c r="G27" s="10">
        <v>4</v>
      </c>
      <c r="H27" s="12" t="s">
        <v>10</v>
      </c>
      <c r="I27" s="1"/>
    </row>
    <row r="28" spans="2:9" ht="15.75" thickBot="1" x14ac:dyDescent="0.3">
      <c r="B28" s="1"/>
      <c r="C28" s="5" t="s">
        <v>21</v>
      </c>
      <c r="D28" s="31">
        <v>0</v>
      </c>
      <c r="E28" s="35"/>
      <c r="F28" s="4" t="s">
        <v>36</v>
      </c>
      <c r="G28" s="10">
        <v>0</v>
      </c>
      <c r="H28" s="12" t="s">
        <v>10</v>
      </c>
      <c r="I28" s="1"/>
    </row>
    <row r="29" spans="2:9" x14ac:dyDescent="0.25">
      <c r="B29" s="1"/>
      <c r="C29" s="7" t="s">
        <v>22</v>
      </c>
      <c r="D29" s="33">
        <v>360</v>
      </c>
      <c r="E29" s="37"/>
      <c r="F29" s="8" t="str">
        <f>Financieel!D28</f>
        <v>doosje met 15 cupjes</v>
      </c>
      <c r="G29" s="11">
        <v>24</v>
      </c>
      <c r="H29" s="14" t="s">
        <v>11</v>
      </c>
      <c r="I29" s="1"/>
    </row>
    <row r="30" spans="2:9" x14ac:dyDescent="0.25">
      <c r="B30" s="1"/>
      <c r="C30" s="1"/>
      <c r="D30" s="1"/>
      <c r="E30" s="1"/>
      <c r="F30" s="1"/>
      <c r="G30" s="1"/>
      <c r="H30" s="1"/>
      <c r="I30" s="1"/>
    </row>
    <row r="31" spans="2:9" ht="15.75" thickBot="1" x14ac:dyDescent="0.3">
      <c r="B31" s="1"/>
      <c r="C31" s="2" t="s">
        <v>26</v>
      </c>
      <c r="D31" s="2"/>
      <c r="E31" s="2"/>
      <c r="F31" s="1"/>
      <c r="G31" s="1"/>
      <c r="H31" s="1"/>
      <c r="I31" s="1"/>
    </row>
    <row r="32" spans="2:9" ht="15.75" thickBot="1" x14ac:dyDescent="0.3">
      <c r="B32" s="1"/>
      <c r="C32" s="5" t="s">
        <v>53</v>
      </c>
      <c r="D32" s="32">
        <v>30</v>
      </c>
      <c r="E32" s="36"/>
      <c r="F32" s="6" t="s">
        <v>37</v>
      </c>
      <c r="G32" s="10">
        <v>5</v>
      </c>
      <c r="H32" s="13" t="s">
        <v>12</v>
      </c>
      <c r="I32" s="1"/>
    </row>
    <row r="33" spans="2:9" ht="15.75" thickBot="1" x14ac:dyDescent="0.3">
      <c r="B33" s="1"/>
      <c r="C33" s="5" t="s">
        <v>54</v>
      </c>
      <c r="D33" s="32">
        <v>50</v>
      </c>
      <c r="E33" s="36"/>
      <c r="F33" s="6" t="s">
        <v>31</v>
      </c>
      <c r="G33" s="10">
        <v>5</v>
      </c>
      <c r="H33" s="13" t="s">
        <v>7</v>
      </c>
      <c r="I33" s="1"/>
    </row>
    <row r="34" spans="2:9" x14ac:dyDescent="0.25">
      <c r="B34" s="1"/>
      <c r="C34" s="7" t="s">
        <v>55</v>
      </c>
      <c r="D34" s="33">
        <v>20</v>
      </c>
      <c r="E34" s="37"/>
      <c r="F34" s="8" t="s">
        <v>31</v>
      </c>
      <c r="G34" s="11">
        <v>2</v>
      </c>
      <c r="H34" s="14" t="s">
        <v>7</v>
      </c>
      <c r="I34" s="1"/>
    </row>
    <row r="35" spans="2:9" x14ac:dyDescent="0.25">
      <c r="B35" s="1"/>
      <c r="C35" s="1"/>
      <c r="D35" s="1"/>
      <c r="E35" s="1"/>
      <c r="F35" s="1"/>
      <c r="G35" s="1"/>
      <c r="H35" s="1"/>
      <c r="I35" s="1"/>
    </row>
    <row r="36" spans="2:9" x14ac:dyDescent="0.25">
      <c r="B36" s="1"/>
      <c r="C36" s="1" t="s">
        <v>8</v>
      </c>
      <c r="D36" s="58" t="s">
        <v>38</v>
      </c>
      <c r="E36" s="59"/>
      <c r="F36" s="59"/>
      <c r="G36" s="59"/>
      <c r="H36" s="59"/>
      <c r="I36" s="1"/>
    </row>
    <row r="37" spans="2:9" x14ac:dyDescent="0.25">
      <c r="B37" s="1"/>
      <c r="C37" s="1"/>
      <c r="D37" s="1"/>
      <c r="E37" s="1"/>
      <c r="F37" s="1"/>
      <c r="G37" s="1"/>
      <c r="H37" s="1"/>
      <c r="I37" s="1"/>
    </row>
  </sheetData>
  <mergeCells count="4">
    <mergeCell ref="C3:H3"/>
    <mergeCell ref="C4:H4"/>
    <mergeCell ref="C6:H6"/>
    <mergeCell ref="D36:H36"/>
  </mergeCells>
  <conditionalFormatting sqref="D10">
    <cfRule type="cellIs" dxfId="65" priority="39" operator="equal">
      <formula>100</formula>
    </cfRule>
  </conditionalFormatting>
  <conditionalFormatting sqref="D11">
    <cfRule type="cellIs" dxfId="64" priority="38" operator="equal">
      <formula>50</formula>
    </cfRule>
  </conditionalFormatting>
  <conditionalFormatting sqref="D12">
    <cfRule type="cellIs" dxfId="63" priority="37" operator="equal">
      <formula>120</formula>
    </cfRule>
  </conditionalFormatting>
  <conditionalFormatting sqref="D13">
    <cfRule type="cellIs" dxfId="62" priority="36" operator="equal">
      <formula>150</formula>
    </cfRule>
  </conditionalFormatting>
  <conditionalFormatting sqref="D14">
    <cfRule type="cellIs" dxfId="61" priority="35" operator="equal">
      <formula>100</formula>
    </cfRule>
  </conditionalFormatting>
  <conditionalFormatting sqref="D17">
    <cfRule type="cellIs" dxfId="60" priority="34" operator="equal">
      <formula>60</formula>
    </cfRule>
  </conditionalFormatting>
  <conditionalFormatting sqref="D18">
    <cfRule type="cellIs" dxfId="59" priority="32" operator="equal">
      <formula>0</formula>
    </cfRule>
  </conditionalFormatting>
  <conditionalFormatting sqref="D19">
    <cfRule type="cellIs" dxfId="58" priority="31" operator="equal">
      <formula>20</formula>
    </cfRule>
  </conditionalFormatting>
  <conditionalFormatting sqref="D20">
    <cfRule type="cellIs" dxfId="57" priority="30" operator="equal">
      <formula>20</formula>
    </cfRule>
  </conditionalFormatting>
  <conditionalFormatting sqref="D21">
    <cfRule type="cellIs" dxfId="56" priority="29" operator="equal">
      <formula>0</formula>
    </cfRule>
  </conditionalFormatting>
  <conditionalFormatting sqref="D24">
    <cfRule type="cellIs" dxfId="55" priority="28" operator="equal">
      <formula>240</formula>
    </cfRule>
  </conditionalFormatting>
  <conditionalFormatting sqref="D25">
    <cfRule type="cellIs" dxfId="54" priority="27" operator="equal">
      <formula>240</formula>
    </cfRule>
  </conditionalFormatting>
  <conditionalFormatting sqref="D26">
    <cfRule type="cellIs" dxfId="53" priority="26" operator="equal">
      <formula>80</formula>
    </cfRule>
  </conditionalFormatting>
  <conditionalFormatting sqref="D27">
    <cfRule type="cellIs" dxfId="52" priority="25" operator="equal">
      <formula>40</formula>
    </cfRule>
  </conditionalFormatting>
  <conditionalFormatting sqref="D28">
    <cfRule type="cellIs" dxfId="51" priority="24" operator="equal">
      <formula>0</formula>
    </cfRule>
  </conditionalFormatting>
  <conditionalFormatting sqref="D29">
    <cfRule type="cellIs" dxfId="50" priority="23" operator="equal">
      <formula>360</formula>
    </cfRule>
  </conditionalFormatting>
  <conditionalFormatting sqref="D32">
    <cfRule type="cellIs" dxfId="49" priority="22" operator="equal">
      <formula>30</formula>
    </cfRule>
  </conditionalFormatting>
  <conditionalFormatting sqref="D33">
    <cfRule type="cellIs" dxfId="48" priority="21" operator="equal">
      <formula>50</formula>
    </cfRule>
  </conditionalFormatting>
  <conditionalFormatting sqref="D34">
    <cfRule type="cellIs" dxfId="47" priority="20" operator="equal">
      <formula>20</formula>
    </cfRule>
  </conditionalFormatting>
  <conditionalFormatting sqref="G10">
    <cfRule type="cellIs" dxfId="46" priority="19" operator="equal">
      <formula>10</formula>
    </cfRule>
  </conditionalFormatting>
  <conditionalFormatting sqref="G11">
    <cfRule type="cellIs" dxfId="45" priority="18" operator="equal">
      <formula>5</formula>
    </cfRule>
  </conditionalFormatting>
  <conditionalFormatting sqref="G12">
    <cfRule type="cellIs" dxfId="44" priority="17" operator="equal">
      <formula>20</formula>
    </cfRule>
  </conditionalFormatting>
  <conditionalFormatting sqref="G13">
    <cfRule type="cellIs" dxfId="43" priority="16" operator="equal">
      <formula>15</formula>
    </cfRule>
  </conditionalFormatting>
  <conditionalFormatting sqref="G14">
    <cfRule type="cellIs" dxfId="42" priority="15" operator="equal">
      <formula>10</formula>
    </cfRule>
  </conditionalFormatting>
  <conditionalFormatting sqref="G17">
    <cfRule type="cellIs" dxfId="41" priority="14" operator="equal">
      <formula>4</formula>
    </cfRule>
  </conditionalFormatting>
  <conditionalFormatting sqref="G18">
    <cfRule type="cellIs" dxfId="40" priority="13" operator="equal">
      <formula>0</formula>
    </cfRule>
  </conditionalFormatting>
  <conditionalFormatting sqref="G19">
    <cfRule type="cellIs" dxfId="39" priority="12" operator="equal">
      <formula>2</formula>
    </cfRule>
  </conditionalFormatting>
  <conditionalFormatting sqref="G20">
    <cfRule type="cellIs" dxfId="38" priority="11" operator="equal">
      <formula>2</formula>
    </cfRule>
  </conditionalFormatting>
  <conditionalFormatting sqref="G21">
    <cfRule type="cellIs" dxfId="37" priority="10" operator="equal">
      <formula>0</formula>
    </cfRule>
  </conditionalFormatting>
  <conditionalFormatting sqref="G24">
    <cfRule type="cellIs" dxfId="36" priority="9" operator="equal">
      <formula>16</formula>
    </cfRule>
  </conditionalFormatting>
  <conditionalFormatting sqref="G25">
    <cfRule type="cellIs" dxfId="35" priority="8" operator="equal">
      <formula>16</formula>
    </cfRule>
  </conditionalFormatting>
  <conditionalFormatting sqref="G26">
    <cfRule type="cellIs" dxfId="34" priority="7" operator="equal">
      <formula>8</formula>
    </cfRule>
  </conditionalFormatting>
  <conditionalFormatting sqref="G27">
    <cfRule type="cellIs" dxfId="33" priority="6" operator="equal">
      <formula>4</formula>
    </cfRule>
  </conditionalFormatting>
  <conditionalFormatting sqref="G28">
    <cfRule type="cellIs" dxfId="32" priority="5" operator="equal">
      <formula>0</formula>
    </cfRule>
  </conditionalFormatting>
  <conditionalFormatting sqref="G29">
    <cfRule type="cellIs" dxfId="31" priority="4" operator="equal">
      <formula>24</formula>
    </cfRule>
  </conditionalFormatting>
  <conditionalFormatting sqref="G32">
    <cfRule type="cellIs" dxfId="30" priority="3" operator="equal">
      <formula>5</formula>
    </cfRule>
  </conditionalFormatting>
  <conditionalFormatting sqref="G33">
    <cfRule type="cellIs" dxfId="29" priority="2" operator="equal">
      <formula>5</formula>
    </cfRule>
  </conditionalFormatting>
  <conditionalFormatting sqref="G34">
    <cfRule type="cellIs" dxfId="28" priority="1" operator="equal">
      <formula>2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40"/>
  <sheetViews>
    <sheetView showGridLines="0" topLeftCell="B1" workbookViewId="0">
      <selection activeCell="D28" sqref="D28"/>
    </sheetView>
  </sheetViews>
  <sheetFormatPr defaultRowHeight="15" x14ac:dyDescent="0.25"/>
  <cols>
    <col min="1" max="1" width="2.7109375" customWidth="1"/>
    <col min="2" max="2" width="3.85546875" customWidth="1"/>
    <col min="3" max="3" width="24.140625" customWidth="1"/>
    <col min="4" max="4" width="28" customWidth="1"/>
    <col min="8" max="8" width="14" customWidth="1"/>
    <col min="9" max="9" width="3.5703125" customWidth="1"/>
  </cols>
  <sheetData>
    <row r="2" spans="2:9" x14ac:dyDescent="0.25">
      <c r="B2" s="15"/>
      <c r="C2" s="15"/>
      <c r="D2" s="15"/>
      <c r="E2" s="15"/>
      <c r="F2" s="15"/>
      <c r="G2" s="15"/>
      <c r="H2" s="15"/>
      <c r="I2" s="15"/>
    </row>
    <row r="3" spans="2:9" ht="18.75" x14ac:dyDescent="0.3">
      <c r="B3" s="15"/>
      <c r="C3" s="60" t="s">
        <v>0</v>
      </c>
      <c r="D3" s="60"/>
      <c r="E3" s="60"/>
      <c r="F3" s="60"/>
      <c r="G3" s="15"/>
      <c r="H3" s="15"/>
      <c r="I3" s="15"/>
    </row>
    <row r="4" spans="2:9" ht="15.75" x14ac:dyDescent="0.25">
      <c r="B4" s="15"/>
      <c r="C4" s="61" t="s">
        <v>1</v>
      </c>
      <c r="D4" s="61"/>
      <c r="E4" s="61"/>
      <c r="F4" s="61"/>
      <c r="G4" s="15"/>
      <c r="H4" s="15"/>
      <c r="I4" s="15"/>
    </row>
    <row r="5" spans="2:9" x14ac:dyDescent="0.25">
      <c r="B5" s="15"/>
      <c r="C5" s="15"/>
      <c r="D5" s="15"/>
      <c r="E5" s="15"/>
      <c r="F5" s="15"/>
      <c r="G5" s="15"/>
      <c r="H5" s="15"/>
      <c r="I5" s="15"/>
    </row>
    <row r="6" spans="2:9" x14ac:dyDescent="0.25">
      <c r="B6" s="15"/>
      <c r="C6" s="27"/>
      <c r="D6" s="29"/>
      <c r="E6" s="29"/>
      <c r="F6" s="29"/>
      <c r="G6" s="30" t="s">
        <v>17</v>
      </c>
      <c r="H6" s="30"/>
      <c r="I6" s="15"/>
    </row>
    <row r="7" spans="2:9" x14ac:dyDescent="0.25">
      <c r="B7" s="15"/>
      <c r="C7" s="28"/>
      <c r="D7" s="30" t="s">
        <v>4</v>
      </c>
      <c r="E7" s="30" t="s">
        <v>3</v>
      </c>
      <c r="F7" s="29"/>
      <c r="G7" s="30" t="s">
        <v>13</v>
      </c>
      <c r="H7" s="30" t="s">
        <v>30</v>
      </c>
      <c r="I7" s="15"/>
    </row>
    <row r="8" spans="2:9" x14ac:dyDescent="0.25">
      <c r="B8" s="15"/>
      <c r="C8" s="16" t="s">
        <v>6</v>
      </c>
      <c r="D8" s="15"/>
      <c r="E8" s="15"/>
      <c r="F8" s="15"/>
      <c r="G8" s="15"/>
      <c r="H8" s="15"/>
      <c r="I8" s="15"/>
    </row>
    <row r="9" spans="2:9" ht="15.75" thickBot="1" x14ac:dyDescent="0.3">
      <c r="B9" s="15"/>
      <c r="C9" s="17" t="s">
        <v>39</v>
      </c>
      <c r="D9" s="18" t="s">
        <v>31</v>
      </c>
      <c r="E9" s="18">
        <f>Bestelformulier!G10</f>
        <v>10</v>
      </c>
      <c r="F9" s="18" t="s">
        <v>7</v>
      </c>
      <c r="G9" s="39">
        <v>0.89</v>
      </c>
      <c r="H9" s="43">
        <f>E9*G9</f>
        <v>8.9</v>
      </c>
      <c r="I9" s="15"/>
    </row>
    <row r="10" spans="2:9" ht="15.75" thickBot="1" x14ac:dyDescent="0.3">
      <c r="B10" s="15"/>
      <c r="C10" s="19" t="s">
        <v>40</v>
      </c>
      <c r="D10" s="20" t="s">
        <v>31</v>
      </c>
      <c r="E10" s="20">
        <f>Bestelformulier!G11</f>
        <v>5</v>
      </c>
      <c r="F10" s="20" t="s">
        <v>7</v>
      </c>
      <c r="G10" s="40">
        <v>1.08</v>
      </c>
      <c r="H10" s="43">
        <f t="shared" ref="H10:H13" si="0">E10*G10</f>
        <v>5.4</v>
      </c>
      <c r="I10" s="15"/>
    </row>
    <row r="11" spans="2:9" ht="15.75" thickBot="1" x14ac:dyDescent="0.3">
      <c r="B11" s="15"/>
      <c r="C11" s="19" t="s">
        <v>41</v>
      </c>
      <c r="D11" s="20" t="s">
        <v>42</v>
      </c>
      <c r="E11" s="20">
        <f>Bestelformulier!G12</f>
        <v>20</v>
      </c>
      <c r="F11" s="20" t="s">
        <v>7</v>
      </c>
      <c r="G11" s="40">
        <v>1.23</v>
      </c>
      <c r="H11" s="43">
        <f t="shared" si="0"/>
        <v>24.6</v>
      </c>
      <c r="I11" s="15"/>
    </row>
    <row r="12" spans="2:9" ht="15.75" thickBot="1" x14ac:dyDescent="0.3">
      <c r="B12" s="15"/>
      <c r="C12" s="19" t="s">
        <v>43</v>
      </c>
      <c r="D12" s="20" t="s">
        <v>31</v>
      </c>
      <c r="E12" s="20">
        <f>Bestelformulier!G13</f>
        <v>15</v>
      </c>
      <c r="F12" s="20" t="s">
        <v>7</v>
      </c>
      <c r="G12" s="40">
        <v>1.95</v>
      </c>
      <c r="H12" s="43">
        <f t="shared" si="0"/>
        <v>29.25</v>
      </c>
      <c r="I12" s="15"/>
    </row>
    <row r="13" spans="2:9" ht="15.75" thickBot="1" x14ac:dyDescent="0.3">
      <c r="B13" s="15"/>
      <c r="C13" s="21" t="s">
        <v>44</v>
      </c>
      <c r="D13" s="22" t="s">
        <v>31</v>
      </c>
      <c r="E13" s="22">
        <f>Bestelformulier!G14</f>
        <v>10</v>
      </c>
      <c r="F13" s="22" t="s">
        <v>7</v>
      </c>
      <c r="G13" s="41">
        <v>2.09</v>
      </c>
      <c r="H13" s="43">
        <f t="shared" si="0"/>
        <v>20.9</v>
      </c>
      <c r="I13" s="15"/>
    </row>
    <row r="14" spans="2:9" x14ac:dyDescent="0.25">
      <c r="B14" s="15"/>
      <c r="C14" s="15"/>
      <c r="D14" s="15"/>
      <c r="E14" s="15"/>
      <c r="F14" s="15"/>
      <c r="G14" s="15"/>
      <c r="H14" s="44"/>
      <c r="I14" s="15"/>
    </row>
    <row r="15" spans="2:9" ht="15.75" thickBot="1" x14ac:dyDescent="0.3">
      <c r="B15" s="15"/>
      <c r="C15" s="16" t="s">
        <v>45</v>
      </c>
      <c r="D15" s="15"/>
      <c r="E15" s="15"/>
      <c r="F15" s="15"/>
      <c r="G15" s="15"/>
      <c r="H15" s="44"/>
      <c r="I15" s="15"/>
    </row>
    <row r="16" spans="2:9" ht="15.75" thickBot="1" x14ac:dyDescent="0.3">
      <c r="B16" s="15"/>
      <c r="C16" s="17" t="s">
        <v>46</v>
      </c>
      <c r="D16" s="20" t="s">
        <v>35</v>
      </c>
      <c r="E16" s="18">
        <f>Bestelformulier!G17</f>
        <v>4</v>
      </c>
      <c r="F16" s="18" t="s">
        <v>24</v>
      </c>
      <c r="G16" s="39">
        <v>1.29</v>
      </c>
      <c r="H16" s="43">
        <f>E16*G16</f>
        <v>5.16</v>
      </c>
      <c r="I16" s="15"/>
    </row>
    <row r="17" spans="2:9" ht="15.75" thickBot="1" x14ac:dyDescent="0.3">
      <c r="B17" s="15"/>
      <c r="C17" s="19" t="s">
        <v>47</v>
      </c>
      <c r="D17" s="20" t="s">
        <v>35</v>
      </c>
      <c r="E17" s="20">
        <f>Bestelformulier!G18</f>
        <v>0</v>
      </c>
      <c r="F17" s="18" t="s">
        <v>24</v>
      </c>
      <c r="G17" s="40">
        <v>1.29</v>
      </c>
      <c r="H17" s="43">
        <v>0</v>
      </c>
      <c r="I17" s="15"/>
    </row>
    <row r="18" spans="2:9" ht="15.75" thickBot="1" x14ac:dyDescent="0.3">
      <c r="B18" s="15"/>
      <c r="C18" s="19" t="s">
        <v>48</v>
      </c>
      <c r="D18" s="20" t="s">
        <v>34</v>
      </c>
      <c r="E18" s="20">
        <f>Bestelformulier!G19</f>
        <v>2</v>
      </c>
      <c r="F18" s="18" t="s">
        <v>24</v>
      </c>
      <c r="G18" s="40">
        <v>1.71</v>
      </c>
      <c r="H18" s="43">
        <f t="shared" ref="H18:H19" si="1">E18*G18</f>
        <v>3.42</v>
      </c>
      <c r="I18" s="15"/>
    </row>
    <row r="19" spans="2:9" ht="15.75" thickBot="1" x14ac:dyDescent="0.3">
      <c r="B19" s="15"/>
      <c r="C19" s="21" t="s">
        <v>49</v>
      </c>
      <c r="D19" s="20" t="s">
        <v>34</v>
      </c>
      <c r="E19" s="22">
        <f>Bestelformulier!G20</f>
        <v>2</v>
      </c>
      <c r="F19" s="18" t="s">
        <v>24</v>
      </c>
      <c r="G19" s="41">
        <v>1.71</v>
      </c>
      <c r="H19" s="43">
        <f t="shared" si="1"/>
        <v>3.42</v>
      </c>
      <c r="I19" s="15"/>
    </row>
    <row r="20" spans="2:9" ht="15.75" thickBot="1" x14ac:dyDescent="0.3">
      <c r="B20" s="15"/>
      <c r="C20" s="23" t="s">
        <v>50</v>
      </c>
      <c r="D20" s="20" t="s">
        <v>33</v>
      </c>
      <c r="E20" s="24">
        <f>Bestelformulier!G21</f>
        <v>0</v>
      </c>
      <c r="F20" s="18" t="s">
        <v>24</v>
      </c>
      <c r="G20" s="42">
        <v>1.19</v>
      </c>
      <c r="H20" s="43">
        <v>0</v>
      </c>
      <c r="I20" s="15"/>
    </row>
    <row r="21" spans="2:9" x14ac:dyDescent="0.25">
      <c r="B21" s="15"/>
      <c r="C21" s="15"/>
      <c r="D21" s="15"/>
      <c r="E21" s="15"/>
      <c r="F21" s="15"/>
      <c r="G21" s="15"/>
      <c r="H21" s="44"/>
      <c r="I21" s="15"/>
    </row>
    <row r="22" spans="2:9" x14ac:dyDescent="0.25">
      <c r="B22" s="15"/>
      <c r="C22" s="16" t="s">
        <v>51</v>
      </c>
      <c r="D22" s="15"/>
      <c r="E22" s="15"/>
      <c r="F22" s="15"/>
      <c r="G22" s="15"/>
      <c r="H22" s="44"/>
      <c r="I22" s="15"/>
    </row>
    <row r="23" spans="2:9" ht="15.75" thickBot="1" x14ac:dyDescent="0.3">
      <c r="B23" s="15"/>
      <c r="C23" s="17" t="s">
        <v>18</v>
      </c>
      <c r="D23" s="18" t="s">
        <v>56</v>
      </c>
      <c r="E23" s="18">
        <f>Bestelformulier!G24</f>
        <v>16</v>
      </c>
      <c r="F23" s="18" t="s">
        <v>10</v>
      </c>
      <c r="G23" s="39">
        <v>3.09</v>
      </c>
      <c r="H23" s="43">
        <f>E23*G23</f>
        <v>49.44</v>
      </c>
      <c r="I23" s="15"/>
    </row>
    <row r="24" spans="2:9" ht="15.75" thickBot="1" x14ac:dyDescent="0.3">
      <c r="B24" s="15"/>
      <c r="C24" s="19" t="s">
        <v>25</v>
      </c>
      <c r="D24" s="18" t="str">
        <f t="shared" ref="D24:D27" si="2">$D$23</f>
        <v>pakje van 15 plakjes</v>
      </c>
      <c r="E24" s="20">
        <f>Bestelformulier!G25</f>
        <v>16</v>
      </c>
      <c r="F24" s="20" t="s">
        <v>10</v>
      </c>
      <c r="G24" s="40">
        <v>2.97</v>
      </c>
      <c r="H24" s="43">
        <f t="shared" ref="H24:H28" si="3">E24*G24</f>
        <v>47.52</v>
      </c>
      <c r="I24" s="15"/>
    </row>
    <row r="25" spans="2:9" ht="15.75" thickBot="1" x14ac:dyDescent="0.3">
      <c r="B25" s="15"/>
      <c r="C25" s="19" t="s">
        <v>19</v>
      </c>
      <c r="D25" s="18" t="str">
        <f>Bestelformulier!F26</f>
        <v>pakje van 10 plakjes</v>
      </c>
      <c r="E25" s="20">
        <f>Bestelformulier!G26</f>
        <v>8</v>
      </c>
      <c r="F25" s="20" t="s">
        <v>10</v>
      </c>
      <c r="G25" s="40">
        <v>1.68</v>
      </c>
      <c r="H25" s="43">
        <f t="shared" si="3"/>
        <v>13.44</v>
      </c>
      <c r="I25" s="15"/>
    </row>
    <row r="26" spans="2:9" ht="15.75" thickBot="1" x14ac:dyDescent="0.3">
      <c r="B26" s="15"/>
      <c r="C26" s="19" t="s">
        <v>20</v>
      </c>
      <c r="D26" s="18" t="str">
        <f>Bestelformulier!F27</f>
        <v>pakje van 10 plakjes</v>
      </c>
      <c r="E26" s="20">
        <f>Bestelformulier!G27</f>
        <v>4</v>
      </c>
      <c r="F26" s="20" t="s">
        <v>10</v>
      </c>
      <c r="G26" s="40">
        <v>2.17</v>
      </c>
      <c r="H26" s="43">
        <f t="shared" si="3"/>
        <v>8.68</v>
      </c>
      <c r="I26" s="15"/>
    </row>
    <row r="27" spans="2:9" ht="15.75" thickBot="1" x14ac:dyDescent="0.3">
      <c r="B27" s="15"/>
      <c r="C27" s="19" t="s">
        <v>21</v>
      </c>
      <c r="D27" s="18" t="str">
        <f>Bestelformulier!F28</f>
        <v>pakje van 10 plakjes</v>
      </c>
      <c r="E27" s="20">
        <f>Bestelformulier!G28</f>
        <v>0</v>
      </c>
      <c r="F27" s="20" t="s">
        <v>10</v>
      </c>
      <c r="G27" s="40">
        <v>3.04</v>
      </c>
      <c r="H27" s="43">
        <f t="shared" si="3"/>
        <v>0</v>
      </c>
      <c r="I27" s="15"/>
    </row>
    <row r="28" spans="2:9" ht="15.75" thickBot="1" x14ac:dyDescent="0.3">
      <c r="B28" s="15"/>
      <c r="C28" s="21" t="s">
        <v>22</v>
      </c>
      <c r="D28" s="20" t="s">
        <v>23</v>
      </c>
      <c r="E28" s="22">
        <f>Bestelformulier!G29</f>
        <v>24</v>
      </c>
      <c r="F28" s="22" t="s">
        <v>24</v>
      </c>
      <c r="G28" s="41">
        <v>1.29</v>
      </c>
      <c r="H28" s="43">
        <f t="shared" si="3"/>
        <v>30.96</v>
      </c>
      <c r="I28" s="15"/>
    </row>
    <row r="29" spans="2:9" x14ac:dyDescent="0.25">
      <c r="B29" s="15"/>
      <c r="C29" s="15"/>
      <c r="D29" s="15"/>
      <c r="E29" s="15"/>
      <c r="F29" s="15"/>
      <c r="G29" s="15"/>
      <c r="H29" s="44"/>
      <c r="I29" s="15"/>
    </row>
    <row r="30" spans="2:9" x14ac:dyDescent="0.25">
      <c r="B30" s="15"/>
      <c r="C30" s="16" t="s">
        <v>26</v>
      </c>
      <c r="D30" s="15"/>
      <c r="E30" s="15"/>
      <c r="F30" s="15"/>
      <c r="G30" s="15"/>
      <c r="H30" s="44"/>
      <c r="I30" s="15"/>
    </row>
    <row r="31" spans="2:9" ht="15.75" thickBot="1" x14ac:dyDescent="0.3">
      <c r="B31" s="15"/>
      <c r="C31" s="17" t="s">
        <v>53</v>
      </c>
      <c r="D31" s="18" t="s">
        <v>37</v>
      </c>
      <c r="E31" s="18">
        <f>Bestelformulier!G32</f>
        <v>5</v>
      </c>
      <c r="F31" s="18" t="s">
        <v>12</v>
      </c>
      <c r="G31" s="39">
        <v>2.09</v>
      </c>
      <c r="H31" s="43">
        <f>E31*G31</f>
        <v>10.45</v>
      </c>
      <c r="I31" s="15"/>
    </row>
    <row r="32" spans="2:9" ht="15.75" thickBot="1" x14ac:dyDescent="0.3">
      <c r="B32" s="15"/>
      <c r="C32" s="19" t="s">
        <v>54</v>
      </c>
      <c r="D32" s="20" t="s">
        <v>31</v>
      </c>
      <c r="E32" s="20">
        <f>Bestelformulier!G33</f>
        <v>5</v>
      </c>
      <c r="F32" s="20" t="s">
        <v>7</v>
      </c>
      <c r="G32" s="40">
        <v>1.41</v>
      </c>
      <c r="H32" s="43">
        <f t="shared" ref="H32:H33" si="4">E32*G32</f>
        <v>7.05</v>
      </c>
      <c r="I32" s="15"/>
    </row>
    <row r="33" spans="2:9" ht="15.75" thickBot="1" x14ac:dyDescent="0.3">
      <c r="B33" s="15"/>
      <c r="C33" s="21" t="s">
        <v>55</v>
      </c>
      <c r="D33" s="22" t="s">
        <v>31</v>
      </c>
      <c r="E33" s="22">
        <f>Bestelformulier!G34</f>
        <v>2</v>
      </c>
      <c r="F33" s="22" t="s">
        <v>7</v>
      </c>
      <c r="G33" s="41">
        <v>1.29</v>
      </c>
      <c r="H33" s="43">
        <f t="shared" si="4"/>
        <v>2.58</v>
      </c>
      <c r="I33" s="15"/>
    </row>
    <row r="34" spans="2:9" x14ac:dyDescent="0.25">
      <c r="B34" s="15"/>
      <c r="C34" s="15"/>
      <c r="D34" s="15"/>
      <c r="E34" s="15"/>
      <c r="F34" s="15"/>
      <c r="G34" s="15"/>
      <c r="H34" s="44"/>
      <c r="I34" s="15"/>
    </row>
    <row r="35" spans="2:9" x14ac:dyDescent="0.25">
      <c r="B35" s="15"/>
      <c r="C35" s="15"/>
      <c r="D35" s="62"/>
      <c r="E35" s="62"/>
      <c r="F35" s="62"/>
      <c r="G35" s="15" t="s">
        <v>14</v>
      </c>
      <c r="H35" s="45">
        <f>SUM(H9:H33)</f>
        <v>271.17</v>
      </c>
      <c r="I35" s="15"/>
    </row>
    <row r="36" spans="2:9" x14ac:dyDescent="0.25">
      <c r="B36" s="15"/>
      <c r="C36" s="15"/>
      <c r="D36" s="15"/>
      <c r="E36" s="15"/>
      <c r="F36" s="15"/>
      <c r="G36" s="15"/>
      <c r="H36" s="44"/>
      <c r="I36" s="15"/>
    </row>
    <row r="37" spans="2:9" x14ac:dyDescent="0.25">
      <c r="B37" s="15"/>
      <c r="C37" s="15"/>
      <c r="D37" s="15"/>
      <c r="E37" s="15"/>
      <c r="F37" s="25">
        <v>0.06</v>
      </c>
      <c r="G37" s="15" t="s">
        <v>15</v>
      </c>
      <c r="H37" s="45">
        <f>H35*F37</f>
        <v>16.270199999999999</v>
      </c>
      <c r="I37" s="15"/>
    </row>
    <row r="38" spans="2:9" x14ac:dyDescent="0.25">
      <c r="B38" s="15"/>
      <c r="C38" s="15"/>
      <c r="D38" s="15"/>
      <c r="E38" s="15"/>
      <c r="F38" s="15"/>
      <c r="G38" s="15"/>
      <c r="H38" s="44"/>
      <c r="I38" s="15"/>
    </row>
    <row r="39" spans="2:9" x14ac:dyDescent="0.25">
      <c r="B39" s="15"/>
      <c r="C39" s="15"/>
      <c r="D39" s="15"/>
      <c r="E39" s="15"/>
      <c r="F39" s="15"/>
      <c r="G39" s="26" t="s">
        <v>16</v>
      </c>
      <c r="H39" s="45">
        <f>H37+H35</f>
        <v>287.4402</v>
      </c>
      <c r="I39" s="15"/>
    </row>
    <row r="40" spans="2:9" x14ac:dyDescent="0.25">
      <c r="B40" s="15"/>
      <c r="C40" s="15"/>
      <c r="D40" s="15"/>
      <c r="E40" s="15"/>
      <c r="F40" s="15"/>
      <c r="G40" s="15"/>
      <c r="H40" s="15"/>
      <c r="I40" s="15"/>
    </row>
  </sheetData>
  <mergeCells count="3">
    <mergeCell ref="C3:F3"/>
    <mergeCell ref="C4:F4"/>
    <mergeCell ref="D35:F35"/>
  </mergeCells>
  <conditionalFormatting sqref="H9">
    <cfRule type="cellIs" dxfId="27" priority="34" operator="equal">
      <formula>8.9</formula>
    </cfRule>
  </conditionalFormatting>
  <conditionalFormatting sqref="H10">
    <cfRule type="cellIs" dxfId="26" priority="33" operator="equal">
      <formula>5.4</formula>
    </cfRule>
  </conditionalFormatting>
  <conditionalFormatting sqref="H11">
    <cfRule type="cellIs" dxfId="25" priority="32" operator="equal">
      <formula>24.6</formula>
    </cfRule>
  </conditionalFormatting>
  <conditionalFormatting sqref="H12">
    <cfRule type="cellIs" dxfId="24" priority="31" operator="equal">
      <formula>29.25</formula>
    </cfRule>
  </conditionalFormatting>
  <conditionalFormatting sqref="H13">
    <cfRule type="cellIs" dxfId="23" priority="30" operator="equal">
      <formula>20.9</formula>
    </cfRule>
  </conditionalFormatting>
  <conditionalFormatting sqref="H16">
    <cfRule type="cellIs" dxfId="22" priority="29" operator="equal">
      <formula>5.16</formula>
    </cfRule>
  </conditionalFormatting>
  <conditionalFormatting sqref="H17">
    <cfRule type="cellIs" dxfId="21" priority="8" operator="equal">
      <formula>0</formula>
    </cfRule>
    <cfRule type="cellIs" dxfId="20" priority="28" operator="equal">
      <formula>" € -   "</formula>
    </cfRule>
  </conditionalFormatting>
  <conditionalFormatting sqref="H18">
    <cfRule type="cellIs" dxfId="19" priority="26" operator="equal">
      <formula>3.42</formula>
    </cfRule>
    <cfRule type="cellIs" dxfId="18" priority="27" operator="greaterThan">
      <formula>3.42</formula>
    </cfRule>
  </conditionalFormatting>
  <conditionalFormatting sqref="H19">
    <cfRule type="cellIs" dxfId="17" priority="25" operator="equal">
      <formula>3.42</formula>
    </cfRule>
  </conditionalFormatting>
  <conditionalFormatting sqref="H20">
    <cfRule type="cellIs" dxfId="16" priority="7" operator="equal">
      <formula>0</formula>
    </cfRule>
    <cfRule type="cellIs" dxfId="15" priority="24" operator="equal">
      <formula>" € -   "</formula>
    </cfRule>
  </conditionalFormatting>
  <conditionalFormatting sqref="H23">
    <cfRule type="cellIs" dxfId="14" priority="23" operator="equal">
      <formula>49.44</formula>
    </cfRule>
  </conditionalFormatting>
  <conditionalFormatting sqref="H24">
    <cfRule type="cellIs" dxfId="13" priority="22" operator="equal">
      <formula>47.52</formula>
    </cfRule>
  </conditionalFormatting>
  <conditionalFormatting sqref="H25">
    <cfRule type="cellIs" dxfId="12" priority="21" operator="equal">
      <formula>13.44</formula>
    </cfRule>
  </conditionalFormatting>
  <conditionalFormatting sqref="H26">
    <cfRule type="cellIs" dxfId="11" priority="20" operator="equal">
      <formula>8.68</formula>
    </cfRule>
  </conditionalFormatting>
  <conditionalFormatting sqref="H27">
    <cfRule type="cellIs" dxfId="10" priority="6" operator="equal">
      <formula>0</formula>
    </cfRule>
    <cfRule type="cellIs" dxfId="9" priority="19" operator="equal">
      <formula>" € -   "</formula>
    </cfRule>
  </conditionalFormatting>
  <conditionalFormatting sqref="H28">
    <cfRule type="cellIs" dxfId="8" priority="17" operator="equal">
      <formula>30.96</formula>
    </cfRule>
    <cfRule type="cellIs" dxfId="7" priority="18" operator="greaterThan">
      <formula>30.96</formula>
    </cfRule>
  </conditionalFormatting>
  <conditionalFormatting sqref="H31">
    <cfRule type="cellIs" dxfId="6" priority="16" operator="equal">
      <formula>10.45</formula>
    </cfRule>
  </conditionalFormatting>
  <conditionalFormatting sqref="H32">
    <cfRule type="cellIs" dxfId="5" priority="15" operator="equal">
      <formula>7.05</formula>
    </cfRule>
  </conditionalFormatting>
  <conditionalFormatting sqref="H33">
    <cfRule type="cellIs" dxfId="4" priority="14" operator="equal">
      <formula>2.58</formula>
    </cfRule>
  </conditionalFormatting>
  <conditionalFormatting sqref="H35">
    <cfRule type="cellIs" dxfId="3" priority="13" operator="equal">
      <formula>271.17</formula>
    </cfRule>
  </conditionalFormatting>
  <conditionalFormatting sqref="H37">
    <cfRule type="cellIs" dxfId="2" priority="3" operator="between">
      <formula>16.26</formula>
      <formula>16.28</formula>
    </cfRule>
    <cfRule type="cellIs" dxfId="1" priority="4" operator="equal">
      <formula>16.27</formula>
    </cfRule>
  </conditionalFormatting>
  <conditionalFormatting sqref="H39">
    <cfRule type="cellIs" dxfId="0" priority="1" operator="between">
      <formula>287.43</formula>
      <formula>287.45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35"/>
  <sheetViews>
    <sheetView workbookViewId="0">
      <selection activeCell="E8" sqref="E8"/>
    </sheetView>
  </sheetViews>
  <sheetFormatPr defaultRowHeight="15" x14ac:dyDescent="0.25"/>
  <cols>
    <col min="1" max="1" width="23.28515625" customWidth="1"/>
    <col min="2" max="2" width="24.85546875" style="51" customWidth="1"/>
    <col min="3" max="3" width="18.7109375" style="51" customWidth="1"/>
    <col min="4" max="4" width="18.42578125" style="51" bestFit="1" customWidth="1"/>
    <col min="5" max="5" width="25.42578125" customWidth="1"/>
  </cols>
  <sheetData>
    <row r="3" spans="1:4" x14ac:dyDescent="0.25">
      <c r="A3" s="28" t="s">
        <v>57</v>
      </c>
      <c r="B3" s="46" t="s">
        <v>58</v>
      </c>
      <c r="C3" s="46" t="s">
        <v>59</v>
      </c>
      <c r="D3" s="46" t="s">
        <v>60</v>
      </c>
    </row>
    <row r="4" spans="1:4" x14ac:dyDescent="0.25">
      <c r="A4" s="28"/>
      <c r="B4" s="46"/>
      <c r="C4" s="46"/>
      <c r="D4" s="46"/>
    </row>
    <row r="5" spans="1:4" x14ac:dyDescent="0.25">
      <c r="A5" s="16" t="str">
        <f>Financieel!C8</f>
        <v>brood</v>
      </c>
      <c r="B5" s="47"/>
      <c r="C5" s="47"/>
      <c r="D5" s="47"/>
    </row>
    <row r="6" spans="1:4" ht="15.75" thickBot="1" x14ac:dyDescent="0.3">
      <c r="A6" s="17" t="str">
        <f>Financieel!C9</f>
        <v>broodjes wit</v>
      </c>
      <c r="B6" s="48">
        <f>Bestelformulier!D10</f>
        <v>100</v>
      </c>
      <c r="C6" s="52">
        <f>Financieel!H9</f>
        <v>8.9</v>
      </c>
      <c r="D6" s="53">
        <f>C6/B6</f>
        <v>8.900000000000001E-2</v>
      </c>
    </row>
    <row r="7" spans="1:4" ht="15.75" thickBot="1" x14ac:dyDescent="0.3">
      <c r="A7" s="19" t="str">
        <f>Financieel!C10</f>
        <v>broodjes bruin</v>
      </c>
      <c r="B7" s="49">
        <f>Bestelformulier!D11</f>
        <v>50</v>
      </c>
      <c r="C7" s="52">
        <f>Financieel!H10</f>
        <v>5.4</v>
      </c>
      <c r="D7" s="53">
        <f>C7/B7</f>
        <v>0.10800000000000001</v>
      </c>
    </row>
    <row r="8" spans="1:4" ht="15.75" thickBot="1" x14ac:dyDescent="0.3">
      <c r="A8" s="19" t="str">
        <f>Financieel!C11</f>
        <v>krentenbollen</v>
      </c>
      <c r="B8" s="49">
        <f>Bestelformulier!D12</f>
        <v>120</v>
      </c>
      <c r="C8" s="52">
        <f>Financieel!H11</f>
        <v>24.6</v>
      </c>
      <c r="D8" s="53">
        <f>C8/B8</f>
        <v>0.20500000000000002</v>
      </c>
    </row>
    <row r="9" spans="1:4" ht="15.75" thickBot="1" x14ac:dyDescent="0.3">
      <c r="A9" s="19" t="str">
        <f>Financieel!C12</f>
        <v>pistolet wit</v>
      </c>
      <c r="B9" s="49">
        <f>Bestelformulier!D13</f>
        <v>150</v>
      </c>
      <c r="C9" s="52">
        <f>Financieel!H12</f>
        <v>29.25</v>
      </c>
      <c r="D9" s="53">
        <f>C9/B9</f>
        <v>0.19500000000000001</v>
      </c>
    </row>
    <row r="10" spans="1:4" ht="15.75" thickBot="1" x14ac:dyDescent="0.3">
      <c r="A10" s="21" t="str">
        <f>Financieel!C13</f>
        <v>pistolet bruin</v>
      </c>
      <c r="B10" s="50">
        <f>Bestelformulier!D14</f>
        <v>100</v>
      </c>
      <c r="C10" s="52">
        <f>Financieel!H13</f>
        <v>20.9</v>
      </c>
      <c r="D10" s="53">
        <f>C10/B10</f>
        <v>0.20899999999999999</v>
      </c>
    </row>
    <row r="11" spans="1:4" ht="15.75" thickBot="1" x14ac:dyDescent="0.3">
      <c r="A11" s="52"/>
      <c r="B11" s="52"/>
      <c r="C11" s="52"/>
      <c r="D11" s="53"/>
    </row>
    <row r="12" spans="1:4" ht="15.75" thickBot="1" x14ac:dyDescent="0.3">
      <c r="A12" s="16" t="str">
        <f>Financieel!C15</f>
        <v>broodbeleg zoet</v>
      </c>
      <c r="B12" s="47"/>
      <c r="C12" s="47"/>
      <c r="D12" s="47"/>
    </row>
    <row r="13" spans="1:4" ht="15.75" thickBot="1" x14ac:dyDescent="0.3">
      <c r="A13" s="19" t="str">
        <f>Financieel!C16</f>
        <v>hagelslag melk</v>
      </c>
      <c r="B13" s="49">
        <f>Bestelformulier!D17</f>
        <v>60</v>
      </c>
      <c r="C13" s="52">
        <f>Financieel!H16</f>
        <v>5.16</v>
      </c>
      <c r="D13" s="53">
        <f>C13/B13</f>
        <v>8.6000000000000007E-2</v>
      </c>
    </row>
    <row r="14" spans="1:4" ht="15.75" thickBot="1" x14ac:dyDescent="0.3">
      <c r="A14" s="19" t="str">
        <f>Financieel!C17</f>
        <v>hagelslag puur</v>
      </c>
      <c r="B14" s="49"/>
      <c r="C14" s="52"/>
      <c r="D14" s="53"/>
    </row>
    <row r="15" spans="1:4" ht="15.75" thickBot="1" x14ac:dyDescent="0.3">
      <c r="A15" s="19" t="str">
        <f>Financieel!C18</f>
        <v>jam aardbei</v>
      </c>
      <c r="B15" s="49">
        <f>Bestelformulier!D19</f>
        <v>20</v>
      </c>
      <c r="C15" s="52">
        <f>Financieel!H18</f>
        <v>3.42</v>
      </c>
      <c r="D15" s="53">
        <f>C15/B15</f>
        <v>0.17099999999999999</v>
      </c>
    </row>
    <row r="16" spans="1:4" ht="15.75" thickBot="1" x14ac:dyDescent="0.3">
      <c r="A16" s="19" t="str">
        <f>Financieel!C19</f>
        <v>jam abrikozen</v>
      </c>
      <c r="B16" s="49">
        <f>Bestelformulier!D20</f>
        <v>20</v>
      </c>
      <c r="C16" s="52">
        <f>Financieel!H19</f>
        <v>3.42</v>
      </c>
      <c r="D16" s="53">
        <f>C16/B16</f>
        <v>0.17099999999999999</v>
      </c>
    </row>
    <row r="17" spans="1:4" ht="15.75" thickBot="1" x14ac:dyDescent="0.3">
      <c r="A17" s="19" t="str">
        <f>Financieel!C20</f>
        <v>pindakaas</v>
      </c>
      <c r="B17" s="49"/>
      <c r="C17" s="52"/>
      <c r="D17" s="53"/>
    </row>
    <row r="18" spans="1:4" ht="15.75" thickBot="1" x14ac:dyDescent="0.3">
      <c r="A18" s="19"/>
      <c r="B18" s="49"/>
      <c r="C18" s="52"/>
      <c r="D18" s="53"/>
    </row>
    <row r="19" spans="1:4" ht="15.75" thickBot="1" x14ac:dyDescent="0.3">
      <c r="A19" s="16" t="str">
        <f>Financieel!C22</f>
        <v>broodbeleg hartig</v>
      </c>
      <c r="B19" s="47"/>
      <c r="C19" s="47"/>
      <c r="D19" s="47"/>
    </row>
    <row r="20" spans="1:4" ht="15.75" thickBot="1" x14ac:dyDescent="0.3">
      <c r="A20" s="19" t="str">
        <f>Financieel!C23</f>
        <v>kaas</v>
      </c>
      <c r="B20" s="49">
        <f>Bestelformulier!D24</f>
        <v>240</v>
      </c>
      <c r="C20" s="52">
        <f>Financieel!H23</f>
        <v>49.44</v>
      </c>
      <c r="D20" s="53">
        <f>C20/B20</f>
        <v>0.20599999999999999</v>
      </c>
    </row>
    <row r="21" spans="1:4" ht="15.75" thickBot="1" x14ac:dyDescent="0.3">
      <c r="A21" s="19" t="str">
        <f>Financieel!C24</f>
        <v>achterham</v>
      </c>
      <c r="B21" s="49">
        <f>Bestelformulier!D25</f>
        <v>240</v>
      </c>
      <c r="C21" s="52">
        <f>Financieel!H24</f>
        <v>47.52</v>
      </c>
      <c r="D21" s="53">
        <f>C21/B21</f>
        <v>0.19800000000000001</v>
      </c>
    </row>
    <row r="22" spans="1:4" ht="15.75" thickBot="1" x14ac:dyDescent="0.3">
      <c r="A22" s="19" t="str">
        <f>Financieel!C25</f>
        <v>boterhamworst</v>
      </c>
      <c r="B22" s="49">
        <f>Bestelformulier!D26</f>
        <v>80</v>
      </c>
      <c r="C22" s="52">
        <f>Financieel!H25</f>
        <v>13.44</v>
      </c>
      <c r="D22" s="53">
        <f>C22/B22</f>
        <v>0.16799999999999998</v>
      </c>
    </row>
    <row r="23" spans="1:4" ht="15.75" thickBot="1" x14ac:dyDescent="0.3">
      <c r="A23" s="19" t="str">
        <f>Financieel!C26</f>
        <v>kipfilet</v>
      </c>
      <c r="B23" s="49">
        <f>Bestelformulier!D27</f>
        <v>40</v>
      </c>
      <c r="C23" s="52">
        <f>Financieel!H26</f>
        <v>8.68</v>
      </c>
      <c r="D23" s="53">
        <f>C23/B23</f>
        <v>0.217</v>
      </c>
    </row>
    <row r="24" spans="1:4" ht="15.75" thickBot="1" x14ac:dyDescent="0.3">
      <c r="A24" s="19" t="str">
        <f>Financieel!C27</f>
        <v>rookvlees</v>
      </c>
      <c r="B24" s="49"/>
      <c r="C24" s="52"/>
      <c r="D24" s="53"/>
    </row>
    <row r="25" spans="1:4" ht="15.75" thickBot="1" x14ac:dyDescent="0.3">
      <c r="A25" s="19" t="str">
        <f>Financieel!C28</f>
        <v>smeerboter</v>
      </c>
      <c r="B25" s="49">
        <f>Bestelformulier!D29</f>
        <v>360</v>
      </c>
      <c r="C25" s="52">
        <f>Financieel!H28</f>
        <v>30.96</v>
      </c>
      <c r="D25" s="53">
        <f>C25/B25</f>
        <v>8.6000000000000007E-2</v>
      </c>
    </row>
    <row r="26" spans="1:4" ht="15.75" thickBot="1" x14ac:dyDescent="0.3">
      <c r="A26" s="19"/>
      <c r="B26" s="49"/>
      <c r="C26" s="52"/>
      <c r="D26" s="53"/>
    </row>
    <row r="27" spans="1:4" x14ac:dyDescent="0.25">
      <c r="A27" s="16" t="str">
        <f>Financieel!C30</f>
        <v>fruit</v>
      </c>
      <c r="B27" s="47"/>
      <c r="C27" s="47"/>
      <c r="D27" s="47"/>
    </row>
    <row r="28" spans="1:4" ht="15.75" thickBot="1" x14ac:dyDescent="0.3">
      <c r="A28" s="17" t="str">
        <f>Financieel!C31</f>
        <v>bananen</v>
      </c>
      <c r="B28" s="48">
        <f>Bestelformulier!D32</f>
        <v>30</v>
      </c>
      <c r="C28" s="52">
        <f>Financieel!H31</f>
        <v>10.45</v>
      </c>
      <c r="D28" s="53">
        <f>C28/B28</f>
        <v>0.34833333333333333</v>
      </c>
    </row>
    <row r="29" spans="1:4" ht="15.75" thickBot="1" x14ac:dyDescent="0.3">
      <c r="A29" s="19" t="str">
        <f>Financieel!C32</f>
        <v>appels</v>
      </c>
      <c r="B29" s="49">
        <f>Bestelformulier!D33</f>
        <v>50</v>
      </c>
      <c r="C29" s="52">
        <f>Financieel!H32</f>
        <v>7.05</v>
      </c>
      <c r="D29" s="53">
        <f>C29/B29</f>
        <v>0.14099999999999999</v>
      </c>
    </row>
    <row r="30" spans="1:4" ht="15.75" thickBot="1" x14ac:dyDescent="0.3">
      <c r="A30" s="21" t="str">
        <f>Financieel!C33</f>
        <v>sinaasappels</v>
      </c>
      <c r="B30" s="50">
        <f>Bestelformulier!D34</f>
        <v>20</v>
      </c>
      <c r="C30" s="52">
        <f>Financieel!H33</f>
        <v>2.58</v>
      </c>
      <c r="D30" s="53">
        <f>C30/B30</f>
        <v>0.129</v>
      </c>
    </row>
    <row r="31" spans="1:4" ht="15.75" thickBot="1" x14ac:dyDescent="0.3">
      <c r="A31" s="19"/>
      <c r="B31" s="49"/>
      <c r="C31" s="52"/>
      <c r="D31" s="53"/>
    </row>
    <row r="32" spans="1:4" ht="15.75" thickBot="1" x14ac:dyDescent="0.3">
      <c r="A32" s="19"/>
      <c r="B32" s="49"/>
      <c r="C32" s="52"/>
      <c r="D32" s="53"/>
    </row>
    <row r="34" spans="4:4" x14ac:dyDescent="0.25">
      <c r="D34" s="54"/>
    </row>
    <row r="35" spans="4:4" x14ac:dyDescent="0.25">
      <c r="D35" s="54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07C6B42EF2CC4697C0340DB0BF052D" ma:contentTypeVersion="7" ma:contentTypeDescription="Een nieuw document maken." ma:contentTypeScope="" ma:versionID="7564a1db98ba58b8d61713cd25e927ff">
  <xsd:schema xmlns:xsd="http://www.w3.org/2001/XMLSchema" xmlns:xs="http://www.w3.org/2001/XMLSchema" xmlns:p="http://schemas.microsoft.com/office/2006/metadata/properties" xmlns:ns2="e7662ad0-4e64-4e2c-be1e-ee798a6aa6a8" xmlns:ns3="a56d2919-0973-4d4c-a547-20fd8e89ce2d" targetNamespace="http://schemas.microsoft.com/office/2006/metadata/properties" ma:root="true" ma:fieldsID="7473898662cee2bb6423d93ba57d39ea" ns2:_="" ns3:_="">
    <xsd:import namespace="e7662ad0-4e64-4e2c-be1e-ee798a6aa6a8"/>
    <xsd:import namespace="a56d2919-0973-4d4c-a547-20fd8e89ce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62ad0-4e64-4e2c-be1e-ee798a6aa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d2919-0973-4d4c-a547-20fd8e89c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87FB39-6D5C-4A28-ACAD-E9913C6D10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3A84D-A7C8-4668-851C-C30377BE80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1e066162-330d-4e39-9ea3-0e1d8a4542f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C5BAAF-0858-4E25-A68A-A344B1795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Bestelformulier</vt:lpstr>
      <vt:lpstr>Financieel</vt:lpstr>
      <vt:lpstr>Kosten per broodje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Eduklik</dc:creator>
  <cp:lastModifiedBy>Eduklik</cp:lastModifiedBy>
  <dcterms:created xsi:type="dcterms:W3CDTF">2015-10-22T13:32:11Z</dcterms:created>
  <dcterms:modified xsi:type="dcterms:W3CDTF">2017-09-08T09:22:42Z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0x010100E507C6B42EF2CC4697C0340DB0BF052D</vt:lpwstr>
  </property>
</Properties>
</file>