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V42 IO7 - Tevreden veestapel\"/>
    </mc:Choice>
  </mc:AlternateContent>
  <workbookProtection workbookPassword="C9EB" lockStructure="1"/>
  <bookViews>
    <workbookView xWindow="360" yWindow="96" windowWidth="11280" windowHeight="6432"/>
  </bookViews>
  <sheets>
    <sheet name="voederbalbedrijf" sheetId="1" r:id="rId1"/>
    <sheet name="DATA" sheetId="2" state="hidden" r:id="rId2"/>
  </sheets>
  <calcPr calcId="162913"/>
</workbook>
</file>

<file path=xl/calcChain.xml><?xml version="1.0" encoding="utf-8"?>
<calcChain xmlns="http://schemas.openxmlformats.org/spreadsheetml/2006/main">
  <c r="I32" i="1" l="1"/>
  <c r="I22" i="1"/>
  <c r="K22" i="1" s="1"/>
  <c r="I23" i="1"/>
  <c r="I24" i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I21" i="1"/>
  <c r="K23" i="1"/>
  <c r="K31" i="1"/>
  <c r="K24" i="1"/>
  <c r="K32" i="1"/>
  <c r="K38" i="1"/>
  <c r="K40" i="1"/>
  <c r="K41" i="1"/>
  <c r="K42" i="1"/>
  <c r="K43" i="1"/>
  <c r="I38" i="1"/>
  <c r="I40" i="1"/>
  <c r="I41" i="1"/>
  <c r="I42" i="1"/>
  <c r="I43" i="1"/>
  <c r="G38" i="1"/>
  <c r="G39" i="1"/>
  <c r="I39" i="1"/>
  <c r="K39" i="1"/>
  <c r="G40" i="1"/>
  <c r="G41" i="1"/>
  <c r="G42" i="1"/>
  <c r="G43" i="1"/>
  <c r="G7" i="1"/>
  <c r="G8" i="1"/>
  <c r="G9" i="1"/>
  <c r="G10" i="1"/>
  <c r="I10" i="1"/>
  <c r="K10" i="1"/>
  <c r="G11" i="1"/>
  <c r="G12" i="1"/>
  <c r="G13" i="1"/>
  <c r="G14" i="1"/>
  <c r="I14" i="1"/>
  <c r="K14" i="1"/>
  <c r="G15" i="1"/>
  <c r="I15" i="1"/>
  <c r="K15" i="1"/>
  <c r="G16" i="1"/>
  <c r="I16" i="1"/>
  <c r="K16" i="1"/>
  <c r="G17" i="1"/>
  <c r="G18" i="1"/>
  <c r="I9" i="1"/>
  <c r="K9" i="1"/>
  <c r="I7" i="1"/>
  <c r="K7" i="1"/>
  <c r="I8" i="1"/>
  <c r="K8" i="1"/>
  <c r="I11" i="1"/>
  <c r="K11" i="1"/>
  <c r="I12" i="1"/>
  <c r="K12" i="1"/>
  <c r="I13" i="1"/>
  <c r="K13" i="1"/>
  <c r="I17" i="1"/>
  <c r="K17" i="1"/>
  <c r="I18" i="1"/>
  <c r="K18" i="1"/>
  <c r="G52" i="1"/>
  <c r="I52" i="1"/>
  <c r="G4" i="1"/>
  <c r="I4" i="1"/>
  <c r="K4" i="1"/>
  <c r="G53" i="1"/>
  <c r="I53" i="1"/>
  <c r="G54" i="1"/>
  <c r="I54" i="1"/>
  <c r="G55" i="1"/>
  <c r="I55" i="1"/>
  <c r="G56" i="1"/>
  <c r="I56" i="1"/>
  <c r="G57" i="1"/>
  <c r="I57" i="1"/>
  <c r="G5" i="1"/>
  <c r="I5" i="1" s="1"/>
  <c r="K5" i="1" s="1"/>
  <c r="G6" i="1"/>
  <c r="I6" i="1"/>
  <c r="K6" i="1"/>
  <c r="G37" i="1"/>
  <c r="I37" i="1"/>
  <c r="K37" i="1"/>
  <c r="K45" i="1" s="1"/>
  <c r="K44" i="1"/>
  <c r="I44" i="1"/>
  <c r="G44" i="1"/>
  <c r="G19" i="1"/>
  <c r="I19" i="1"/>
  <c r="K19" i="1"/>
  <c r="K58" i="1"/>
  <c r="A1" i="1"/>
  <c r="I45" i="1"/>
  <c r="I58" i="1"/>
  <c r="I60" i="1"/>
  <c r="I33" i="1" l="1"/>
  <c r="I47" i="1" s="1"/>
  <c r="I62" i="1" s="1"/>
  <c r="D62" i="1" s="1"/>
  <c r="A65" i="1" s="1"/>
  <c r="K21" i="1"/>
  <c r="K33" i="1" s="1"/>
  <c r="K47" i="1" s="1"/>
  <c r="J49" i="1" l="1"/>
  <c r="J65" i="1"/>
</calcChain>
</file>

<file path=xl/comments1.xml><?xml version="1.0" encoding="utf-8"?>
<comments xmlns="http://schemas.openxmlformats.org/spreadsheetml/2006/main">
  <authors>
    <author>systeembeheer</author>
    <author>Systeembeheer</author>
  </authors>
  <commentList>
    <comment ref="H4" authorId="0" shapeId="0">
      <text>
        <r>
          <rPr>
            <b/>
            <sz val="10"/>
            <color indexed="81"/>
            <rFont val="Tahoma"/>
            <family val="2"/>
          </rPr>
          <t xml:space="preserve">m3-gewichten van graskuil (kg ds per m3 ) Normen uit Handboek 2010
-----------------------------------------------------------
Stapel                      &lt;1.30 m            1.30-1.80 m          &gt;1.80 m           spreiding (%)
hoogte   --------------------------------------------------------------------------------
                             </t>
        </r>
        <r>
          <rPr>
            <sz val="10"/>
            <color indexed="81"/>
            <rFont val="Tahoma"/>
            <family val="2"/>
          </rPr>
          <t xml:space="preserve"> Rijkuil  Sleufsilo    Rijkuil  Sleufsilo     Rijkuil  Sleufsilo </t>
        </r>
        <r>
          <rPr>
            <b/>
            <sz val="10"/>
            <color indexed="81"/>
            <rFont val="Tahoma"/>
            <family val="2"/>
          </rPr>
          <t xml:space="preserve"> 
Graskuil         
</t>
        </r>
        <r>
          <rPr>
            <b/>
            <i/>
            <sz val="10"/>
            <color indexed="10"/>
            <rFont val="Tahoma"/>
            <family val="2"/>
          </rPr>
          <t>zonder gronddek</t>
        </r>
        <r>
          <rPr>
            <i/>
            <sz val="10"/>
            <color indexed="81"/>
            <rFont val="Tahoma"/>
            <family val="2"/>
          </rPr>
          <t xml:space="preserve">       
&lt; 35 % ds                </t>
        </r>
        <r>
          <rPr>
            <sz val="10"/>
            <color indexed="81"/>
            <rFont val="Tahoma"/>
            <family val="2"/>
          </rPr>
          <t xml:space="preserve">175       185         195       205           210      220                </t>
        </r>
        <r>
          <rPr>
            <sz val="10"/>
            <color indexed="81"/>
            <rFont val="Calibri"/>
            <family val="2"/>
          </rPr>
          <t>±</t>
        </r>
        <r>
          <rPr>
            <sz val="10"/>
            <color indexed="81"/>
            <rFont val="Tahoma"/>
            <family val="2"/>
          </rPr>
          <t xml:space="preserve"> 15</t>
        </r>
        <r>
          <rPr>
            <i/>
            <sz val="10"/>
            <color indexed="81"/>
            <rFont val="Tahoma"/>
            <family val="2"/>
          </rPr>
          <t xml:space="preserve">
&gt; 35 % ds                </t>
        </r>
        <r>
          <rPr>
            <sz val="10"/>
            <color indexed="81"/>
            <rFont val="Tahoma"/>
            <family val="2"/>
          </rPr>
          <t xml:space="preserve">175       185         185       195           195      205                ± 15
</t>
        </r>
        <r>
          <rPr>
            <b/>
            <i/>
            <sz val="10"/>
            <color indexed="10"/>
            <rFont val="Tahoma"/>
            <family val="2"/>
          </rPr>
          <t>met gronddek</t>
        </r>
        <r>
          <rPr>
            <sz val="10"/>
            <color indexed="81"/>
            <rFont val="Tahoma"/>
            <family val="2"/>
          </rPr>
          <t xml:space="preserve">       
</t>
        </r>
        <r>
          <rPr>
            <i/>
            <sz val="10"/>
            <color indexed="81"/>
            <rFont val="Tahoma"/>
            <family val="2"/>
          </rPr>
          <t>&lt; 35 % ds</t>
        </r>
        <r>
          <rPr>
            <sz val="10"/>
            <color indexed="81"/>
            <rFont val="Tahoma"/>
            <family val="2"/>
          </rPr>
          <t xml:space="preserve">                205       210         215       220           225      230               ± 10
</t>
        </r>
        <r>
          <rPr>
            <i/>
            <sz val="10"/>
            <color indexed="81"/>
            <rFont val="Tahoma"/>
            <family val="2"/>
          </rPr>
          <t>&gt; 35 % ds</t>
        </r>
        <r>
          <rPr>
            <sz val="10"/>
            <color indexed="81"/>
            <rFont val="Tahoma"/>
            <family val="2"/>
          </rPr>
          <t xml:space="preserve">                215       220         225       230           235      240               ± 10
</t>
        </r>
        <r>
          <rPr>
            <b/>
            <sz val="10"/>
            <color indexed="81"/>
            <rFont val="Tahoma"/>
            <family val="2"/>
          </rPr>
          <t xml:space="preserve">Grootpakpersen
</t>
        </r>
        <r>
          <rPr>
            <i/>
            <sz val="10"/>
            <color indexed="81"/>
            <rFont val="Tahoma"/>
            <family val="2"/>
          </rPr>
          <t>Ronde pakken</t>
        </r>
        <r>
          <rPr>
            <b/>
            <sz val="10"/>
            <color indexed="81"/>
            <rFont val="Tahoma"/>
            <family val="2"/>
          </rPr>
          <t xml:space="preserve">                    </t>
        </r>
        <r>
          <rPr>
            <sz val="10"/>
            <color indexed="81"/>
            <rFont val="Tahoma"/>
            <family val="2"/>
          </rPr>
          <t>175 kg ds/m3                                                          ± 10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i/>
            <sz val="10"/>
            <color indexed="81"/>
            <rFont val="Tahoma"/>
            <family val="2"/>
          </rPr>
          <t>Rechthoekige pakken</t>
        </r>
        <r>
          <rPr>
            <b/>
            <sz val="10"/>
            <color indexed="81"/>
            <rFont val="Tahoma"/>
            <family val="2"/>
          </rPr>
          <t xml:space="preserve">         </t>
        </r>
        <r>
          <rPr>
            <sz val="10"/>
            <color indexed="81"/>
            <rFont val="Tahoma"/>
            <family val="2"/>
          </rPr>
          <t xml:space="preserve"> 185 kg ds/m3                                                          ± 10</t>
        </r>
      </text>
    </comment>
    <comment ref="H5" authorId="0" shapeId="0">
      <text>
        <r>
          <rPr>
            <b/>
            <sz val="10"/>
            <color indexed="81"/>
            <rFont val="Tahoma"/>
            <family val="2"/>
          </rPr>
          <t xml:space="preserve">m3-gewichten van graskuil (kg ds per m3 ) Normen uit Handboek 2010
-----------------------------------------------------------
Stapel                      &lt;1.30 m            1.30-1.80 m          &gt;1.80 m           spreiding (%)
hoogte   --------------------------------------------------------------------------------
                             </t>
        </r>
        <r>
          <rPr>
            <sz val="10"/>
            <color indexed="81"/>
            <rFont val="Tahoma"/>
            <family val="2"/>
          </rPr>
          <t xml:space="preserve"> Rijkuil  Sleufsilo    Rijkuil  Sleufsilo     Rijkuil  Sleufsilo </t>
        </r>
        <r>
          <rPr>
            <b/>
            <sz val="10"/>
            <color indexed="81"/>
            <rFont val="Tahoma"/>
            <family val="2"/>
          </rPr>
          <t xml:space="preserve"> 
Graskuil         
</t>
        </r>
        <r>
          <rPr>
            <b/>
            <i/>
            <sz val="10"/>
            <color indexed="10"/>
            <rFont val="Tahoma"/>
            <family val="2"/>
          </rPr>
          <t>zonder gronddek</t>
        </r>
        <r>
          <rPr>
            <i/>
            <sz val="10"/>
            <color indexed="81"/>
            <rFont val="Tahoma"/>
            <family val="2"/>
          </rPr>
          <t xml:space="preserve">       
&lt; 35 % ds                </t>
        </r>
        <r>
          <rPr>
            <sz val="10"/>
            <color indexed="81"/>
            <rFont val="Tahoma"/>
            <family val="2"/>
          </rPr>
          <t xml:space="preserve">175       185         195       205           210      220                </t>
        </r>
        <r>
          <rPr>
            <sz val="10"/>
            <color indexed="81"/>
            <rFont val="Calibri"/>
            <family val="2"/>
          </rPr>
          <t>±</t>
        </r>
        <r>
          <rPr>
            <sz val="10"/>
            <color indexed="81"/>
            <rFont val="Tahoma"/>
            <family val="2"/>
          </rPr>
          <t xml:space="preserve"> 15</t>
        </r>
        <r>
          <rPr>
            <i/>
            <sz val="10"/>
            <color indexed="81"/>
            <rFont val="Tahoma"/>
            <family val="2"/>
          </rPr>
          <t xml:space="preserve">
&gt; 35 % ds                </t>
        </r>
        <r>
          <rPr>
            <sz val="10"/>
            <color indexed="81"/>
            <rFont val="Tahoma"/>
            <family val="2"/>
          </rPr>
          <t xml:space="preserve">175       185         185       195           195      205                ± 15
</t>
        </r>
        <r>
          <rPr>
            <b/>
            <i/>
            <sz val="10"/>
            <color indexed="10"/>
            <rFont val="Tahoma"/>
            <family val="2"/>
          </rPr>
          <t>met gronddek</t>
        </r>
        <r>
          <rPr>
            <sz val="10"/>
            <color indexed="81"/>
            <rFont val="Tahoma"/>
            <family val="2"/>
          </rPr>
          <t xml:space="preserve">       
</t>
        </r>
        <r>
          <rPr>
            <i/>
            <sz val="10"/>
            <color indexed="81"/>
            <rFont val="Tahoma"/>
            <family val="2"/>
          </rPr>
          <t>&lt; 35 % ds</t>
        </r>
        <r>
          <rPr>
            <sz val="10"/>
            <color indexed="81"/>
            <rFont val="Tahoma"/>
            <family val="2"/>
          </rPr>
          <t xml:space="preserve">                205       210         215       220           225      230               ± 10
</t>
        </r>
        <r>
          <rPr>
            <i/>
            <sz val="10"/>
            <color indexed="81"/>
            <rFont val="Tahoma"/>
            <family val="2"/>
          </rPr>
          <t>&gt; 35 % ds</t>
        </r>
        <r>
          <rPr>
            <sz val="10"/>
            <color indexed="81"/>
            <rFont val="Tahoma"/>
            <family val="2"/>
          </rPr>
          <t xml:space="preserve">                215       220         225       230           235      240               ± 10
</t>
        </r>
        <r>
          <rPr>
            <b/>
            <sz val="10"/>
            <color indexed="81"/>
            <rFont val="Tahoma"/>
            <family val="2"/>
          </rPr>
          <t xml:space="preserve">Grootpakpersen
</t>
        </r>
        <r>
          <rPr>
            <i/>
            <sz val="10"/>
            <color indexed="81"/>
            <rFont val="Tahoma"/>
            <family val="2"/>
          </rPr>
          <t>Ronde pakken</t>
        </r>
        <r>
          <rPr>
            <b/>
            <sz val="10"/>
            <color indexed="81"/>
            <rFont val="Tahoma"/>
            <family val="2"/>
          </rPr>
          <t xml:space="preserve">                    </t>
        </r>
        <r>
          <rPr>
            <sz val="10"/>
            <color indexed="81"/>
            <rFont val="Tahoma"/>
            <family val="2"/>
          </rPr>
          <t>175 kg ds/m3                                                          ± 10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i/>
            <sz val="10"/>
            <color indexed="81"/>
            <rFont val="Tahoma"/>
            <family val="2"/>
          </rPr>
          <t>Rechthoekige pakken</t>
        </r>
        <r>
          <rPr>
            <b/>
            <sz val="10"/>
            <color indexed="81"/>
            <rFont val="Tahoma"/>
            <family val="2"/>
          </rPr>
          <t xml:space="preserve">         </t>
        </r>
        <r>
          <rPr>
            <sz val="10"/>
            <color indexed="81"/>
            <rFont val="Tahoma"/>
            <family val="2"/>
          </rPr>
          <t xml:space="preserve"> 185 kg ds/m3                                                          ± 10</t>
        </r>
      </text>
    </comment>
    <comment ref="H6" authorId="0" shapeId="0">
      <text>
        <r>
          <rPr>
            <b/>
            <sz val="10"/>
            <color indexed="81"/>
            <rFont val="Tahoma"/>
            <family val="2"/>
          </rPr>
          <t xml:space="preserve">m3-gewichten van graskuil (kg ds per m3 ) Normen uit Handboek 2010
-----------------------------------------------------------
Stapel                      &lt;1.30 m            1.30-1.80 m          &gt;1.80 m           spreiding (%)
hoogte   --------------------------------------------------------------------------------
                             </t>
        </r>
        <r>
          <rPr>
            <sz val="10"/>
            <color indexed="81"/>
            <rFont val="Tahoma"/>
            <family val="2"/>
          </rPr>
          <t xml:space="preserve"> Rijkuil  Sleufsilo    Rijkuil  Sleufsilo     Rijkuil  Sleufsilo </t>
        </r>
        <r>
          <rPr>
            <b/>
            <sz val="10"/>
            <color indexed="81"/>
            <rFont val="Tahoma"/>
            <family val="2"/>
          </rPr>
          <t xml:space="preserve"> 
Graskuil         
</t>
        </r>
        <r>
          <rPr>
            <b/>
            <i/>
            <sz val="10"/>
            <color indexed="10"/>
            <rFont val="Tahoma"/>
            <family val="2"/>
          </rPr>
          <t>zonder gronddek</t>
        </r>
        <r>
          <rPr>
            <i/>
            <sz val="10"/>
            <color indexed="81"/>
            <rFont val="Tahoma"/>
            <family val="2"/>
          </rPr>
          <t xml:space="preserve">       
&lt; 35 % ds                </t>
        </r>
        <r>
          <rPr>
            <sz val="10"/>
            <color indexed="81"/>
            <rFont val="Tahoma"/>
            <family val="2"/>
          </rPr>
          <t xml:space="preserve">175       185         195       205           210      220                </t>
        </r>
        <r>
          <rPr>
            <sz val="10"/>
            <color indexed="81"/>
            <rFont val="Calibri"/>
            <family val="2"/>
          </rPr>
          <t>±</t>
        </r>
        <r>
          <rPr>
            <sz val="10"/>
            <color indexed="81"/>
            <rFont val="Tahoma"/>
            <family val="2"/>
          </rPr>
          <t xml:space="preserve"> 15</t>
        </r>
        <r>
          <rPr>
            <i/>
            <sz val="10"/>
            <color indexed="81"/>
            <rFont val="Tahoma"/>
            <family val="2"/>
          </rPr>
          <t xml:space="preserve">
&gt; 35 % ds                </t>
        </r>
        <r>
          <rPr>
            <sz val="10"/>
            <color indexed="81"/>
            <rFont val="Tahoma"/>
            <family val="2"/>
          </rPr>
          <t xml:space="preserve">175       185         185       195           195      205                ± 15
</t>
        </r>
        <r>
          <rPr>
            <b/>
            <i/>
            <sz val="10"/>
            <color indexed="10"/>
            <rFont val="Tahoma"/>
            <family val="2"/>
          </rPr>
          <t>met gronddek</t>
        </r>
        <r>
          <rPr>
            <sz val="10"/>
            <color indexed="81"/>
            <rFont val="Tahoma"/>
            <family val="2"/>
          </rPr>
          <t xml:space="preserve">       
</t>
        </r>
        <r>
          <rPr>
            <i/>
            <sz val="10"/>
            <color indexed="81"/>
            <rFont val="Tahoma"/>
            <family val="2"/>
          </rPr>
          <t>&lt; 35 % ds</t>
        </r>
        <r>
          <rPr>
            <sz val="10"/>
            <color indexed="81"/>
            <rFont val="Tahoma"/>
            <family val="2"/>
          </rPr>
          <t xml:space="preserve">                205       210         215       220           225      230               ± 10
</t>
        </r>
        <r>
          <rPr>
            <i/>
            <sz val="10"/>
            <color indexed="81"/>
            <rFont val="Tahoma"/>
            <family val="2"/>
          </rPr>
          <t>&gt; 35 % ds</t>
        </r>
        <r>
          <rPr>
            <sz val="10"/>
            <color indexed="81"/>
            <rFont val="Tahoma"/>
            <family val="2"/>
          </rPr>
          <t xml:space="preserve">                215       220         225       230           235      240               ± 10
</t>
        </r>
        <r>
          <rPr>
            <b/>
            <sz val="10"/>
            <color indexed="81"/>
            <rFont val="Tahoma"/>
            <family val="2"/>
          </rPr>
          <t xml:space="preserve">Grootpakpersen
</t>
        </r>
        <r>
          <rPr>
            <i/>
            <sz val="10"/>
            <color indexed="81"/>
            <rFont val="Tahoma"/>
            <family val="2"/>
          </rPr>
          <t>Ronde pakken</t>
        </r>
        <r>
          <rPr>
            <b/>
            <sz val="10"/>
            <color indexed="81"/>
            <rFont val="Tahoma"/>
            <family val="2"/>
          </rPr>
          <t xml:space="preserve">                    </t>
        </r>
        <r>
          <rPr>
            <sz val="10"/>
            <color indexed="81"/>
            <rFont val="Tahoma"/>
            <family val="2"/>
          </rPr>
          <t>175 kg ds/m3                                                          ± 10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i/>
            <sz val="10"/>
            <color indexed="81"/>
            <rFont val="Tahoma"/>
            <family val="2"/>
          </rPr>
          <t>Rechthoekige pakken</t>
        </r>
        <r>
          <rPr>
            <b/>
            <sz val="10"/>
            <color indexed="81"/>
            <rFont val="Tahoma"/>
            <family val="2"/>
          </rPr>
          <t xml:space="preserve">         </t>
        </r>
        <r>
          <rPr>
            <sz val="10"/>
            <color indexed="81"/>
            <rFont val="Tahoma"/>
            <family val="2"/>
          </rPr>
          <t xml:space="preserve"> 185 kg ds/m3                                                          ± 10</t>
        </r>
      </text>
    </comment>
    <comment ref="H7" authorId="0" shapeId="0">
      <text>
        <r>
          <rPr>
            <b/>
            <sz val="10"/>
            <color indexed="81"/>
            <rFont val="Tahoma"/>
            <family val="2"/>
          </rPr>
          <t xml:space="preserve">m3-gewichten van graskuil (kg ds per m3 ) Normen uit Handboek 2010
-----------------------------------------------------------
Stapel                      &lt;1.30 m            1.30-1.80 m          &gt;1.80 m           spreiding (%)
hoogte   --------------------------------------------------------------------------------
                             </t>
        </r>
        <r>
          <rPr>
            <sz val="10"/>
            <color indexed="81"/>
            <rFont val="Tahoma"/>
            <family val="2"/>
          </rPr>
          <t xml:space="preserve"> Rijkuil  Sleufsilo    Rijkuil  Sleufsilo     Rijkuil  Sleufsilo </t>
        </r>
        <r>
          <rPr>
            <b/>
            <sz val="10"/>
            <color indexed="81"/>
            <rFont val="Tahoma"/>
            <family val="2"/>
          </rPr>
          <t xml:space="preserve"> 
Graskuil         
</t>
        </r>
        <r>
          <rPr>
            <b/>
            <i/>
            <sz val="10"/>
            <color indexed="10"/>
            <rFont val="Tahoma"/>
            <family val="2"/>
          </rPr>
          <t>zonder gronddek</t>
        </r>
        <r>
          <rPr>
            <i/>
            <sz val="10"/>
            <color indexed="81"/>
            <rFont val="Tahoma"/>
            <family val="2"/>
          </rPr>
          <t xml:space="preserve">       
&lt; 35 % ds                </t>
        </r>
        <r>
          <rPr>
            <sz val="10"/>
            <color indexed="81"/>
            <rFont val="Tahoma"/>
            <family val="2"/>
          </rPr>
          <t xml:space="preserve">175       185         195       205           210      220                </t>
        </r>
        <r>
          <rPr>
            <sz val="10"/>
            <color indexed="81"/>
            <rFont val="Calibri"/>
            <family val="2"/>
          </rPr>
          <t>±</t>
        </r>
        <r>
          <rPr>
            <sz val="10"/>
            <color indexed="81"/>
            <rFont val="Tahoma"/>
            <family val="2"/>
          </rPr>
          <t xml:space="preserve"> 15</t>
        </r>
        <r>
          <rPr>
            <i/>
            <sz val="10"/>
            <color indexed="81"/>
            <rFont val="Tahoma"/>
            <family val="2"/>
          </rPr>
          <t xml:space="preserve">
&gt; 35 % ds                </t>
        </r>
        <r>
          <rPr>
            <sz val="10"/>
            <color indexed="81"/>
            <rFont val="Tahoma"/>
            <family val="2"/>
          </rPr>
          <t xml:space="preserve">175       185         185       195           195      205                ± 15
</t>
        </r>
        <r>
          <rPr>
            <b/>
            <i/>
            <sz val="10"/>
            <color indexed="10"/>
            <rFont val="Tahoma"/>
            <family val="2"/>
          </rPr>
          <t>met gronddek</t>
        </r>
        <r>
          <rPr>
            <sz val="10"/>
            <color indexed="81"/>
            <rFont val="Tahoma"/>
            <family val="2"/>
          </rPr>
          <t xml:space="preserve">       
</t>
        </r>
        <r>
          <rPr>
            <i/>
            <sz val="10"/>
            <color indexed="81"/>
            <rFont val="Tahoma"/>
            <family val="2"/>
          </rPr>
          <t>&lt; 35 % ds</t>
        </r>
        <r>
          <rPr>
            <sz val="10"/>
            <color indexed="81"/>
            <rFont val="Tahoma"/>
            <family val="2"/>
          </rPr>
          <t xml:space="preserve">                205       210         215       220           225      230               ± 10
</t>
        </r>
        <r>
          <rPr>
            <i/>
            <sz val="10"/>
            <color indexed="81"/>
            <rFont val="Tahoma"/>
            <family val="2"/>
          </rPr>
          <t>&gt; 35 % ds</t>
        </r>
        <r>
          <rPr>
            <sz val="10"/>
            <color indexed="81"/>
            <rFont val="Tahoma"/>
            <family val="2"/>
          </rPr>
          <t xml:space="preserve">                215       220         225       230           235      240               ± 10
</t>
        </r>
        <r>
          <rPr>
            <b/>
            <sz val="10"/>
            <color indexed="81"/>
            <rFont val="Tahoma"/>
            <family val="2"/>
          </rPr>
          <t xml:space="preserve">Grootpakpersen
</t>
        </r>
        <r>
          <rPr>
            <i/>
            <sz val="10"/>
            <color indexed="81"/>
            <rFont val="Tahoma"/>
            <family val="2"/>
          </rPr>
          <t>Ronde pakken</t>
        </r>
        <r>
          <rPr>
            <b/>
            <sz val="10"/>
            <color indexed="81"/>
            <rFont val="Tahoma"/>
            <family val="2"/>
          </rPr>
          <t xml:space="preserve">                    </t>
        </r>
        <r>
          <rPr>
            <sz val="10"/>
            <color indexed="81"/>
            <rFont val="Tahoma"/>
            <family val="2"/>
          </rPr>
          <t>175 kg ds/m3                                                          ± 10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i/>
            <sz val="10"/>
            <color indexed="81"/>
            <rFont val="Tahoma"/>
            <family val="2"/>
          </rPr>
          <t>Rechthoekige pakken</t>
        </r>
        <r>
          <rPr>
            <b/>
            <sz val="10"/>
            <color indexed="81"/>
            <rFont val="Tahoma"/>
            <family val="2"/>
          </rPr>
          <t xml:space="preserve">         </t>
        </r>
        <r>
          <rPr>
            <sz val="10"/>
            <color indexed="81"/>
            <rFont val="Tahoma"/>
            <family val="2"/>
          </rPr>
          <t xml:space="preserve"> 185 kg ds/m3                                                          ± 10</t>
        </r>
      </text>
    </comment>
    <comment ref="H8" authorId="0" shapeId="0">
      <text>
        <r>
          <rPr>
            <b/>
            <sz val="10"/>
            <color indexed="81"/>
            <rFont val="Tahoma"/>
            <family val="2"/>
          </rPr>
          <t xml:space="preserve">m3-gewichten van graskuil (kg ds per m3 ) Normen uit Handboek 2010
-----------------------------------------------------------
Stapel                      &lt;1.30 m            1.30-1.80 m          &gt;1.80 m           spreiding (%)
hoogte   --------------------------------------------------------------------------------
                             </t>
        </r>
        <r>
          <rPr>
            <sz val="10"/>
            <color indexed="81"/>
            <rFont val="Tahoma"/>
            <family val="2"/>
          </rPr>
          <t xml:space="preserve"> Rijkuil  Sleufsilo    Rijkuil  Sleufsilo     Rijkuil  Sleufsilo </t>
        </r>
        <r>
          <rPr>
            <b/>
            <sz val="10"/>
            <color indexed="81"/>
            <rFont val="Tahoma"/>
            <family val="2"/>
          </rPr>
          <t xml:space="preserve"> 
Graskuil         
</t>
        </r>
        <r>
          <rPr>
            <b/>
            <i/>
            <sz val="10"/>
            <color indexed="10"/>
            <rFont val="Tahoma"/>
            <family val="2"/>
          </rPr>
          <t>zonder gronddek</t>
        </r>
        <r>
          <rPr>
            <i/>
            <sz val="10"/>
            <color indexed="81"/>
            <rFont val="Tahoma"/>
            <family val="2"/>
          </rPr>
          <t xml:space="preserve">       
&lt; 35 % ds                </t>
        </r>
        <r>
          <rPr>
            <sz val="10"/>
            <color indexed="81"/>
            <rFont val="Tahoma"/>
            <family val="2"/>
          </rPr>
          <t xml:space="preserve">175       185         195       205           210      220                </t>
        </r>
        <r>
          <rPr>
            <sz val="10"/>
            <color indexed="81"/>
            <rFont val="Calibri"/>
            <family val="2"/>
          </rPr>
          <t>±</t>
        </r>
        <r>
          <rPr>
            <sz val="10"/>
            <color indexed="81"/>
            <rFont val="Tahoma"/>
            <family val="2"/>
          </rPr>
          <t xml:space="preserve"> 15</t>
        </r>
        <r>
          <rPr>
            <i/>
            <sz val="10"/>
            <color indexed="81"/>
            <rFont val="Tahoma"/>
            <family val="2"/>
          </rPr>
          <t xml:space="preserve">
&gt; 35 % ds                </t>
        </r>
        <r>
          <rPr>
            <sz val="10"/>
            <color indexed="81"/>
            <rFont val="Tahoma"/>
            <family val="2"/>
          </rPr>
          <t xml:space="preserve">175       185         185       195           195      205                ± 15
</t>
        </r>
        <r>
          <rPr>
            <b/>
            <i/>
            <sz val="10"/>
            <color indexed="10"/>
            <rFont val="Tahoma"/>
            <family val="2"/>
          </rPr>
          <t>met gronddek</t>
        </r>
        <r>
          <rPr>
            <sz val="10"/>
            <color indexed="81"/>
            <rFont val="Tahoma"/>
            <family val="2"/>
          </rPr>
          <t xml:space="preserve">       
</t>
        </r>
        <r>
          <rPr>
            <i/>
            <sz val="10"/>
            <color indexed="81"/>
            <rFont val="Tahoma"/>
            <family val="2"/>
          </rPr>
          <t>&lt; 35 % ds</t>
        </r>
        <r>
          <rPr>
            <sz val="10"/>
            <color indexed="81"/>
            <rFont val="Tahoma"/>
            <family val="2"/>
          </rPr>
          <t xml:space="preserve">                205       210         215       220           225      230               ± 10
</t>
        </r>
        <r>
          <rPr>
            <i/>
            <sz val="10"/>
            <color indexed="81"/>
            <rFont val="Tahoma"/>
            <family val="2"/>
          </rPr>
          <t>&gt; 35 % ds</t>
        </r>
        <r>
          <rPr>
            <sz val="10"/>
            <color indexed="81"/>
            <rFont val="Tahoma"/>
            <family val="2"/>
          </rPr>
          <t xml:space="preserve">                215       220         225       230           235      240               ± 10
</t>
        </r>
        <r>
          <rPr>
            <b/>
            <sz val="10"/>
            <color indexed="81"/>
            <rFont val="Tahoma"/>
            <family val="2"/>
          </rPr>
          <t xml:space="preserve">Grootpakpersen
</t>
        </r>
        <r>
          <rPr>
            <i/>
            <sz val="10"/>
            <color indexed="81"/>
            <rFont val="Tahoma"/>
            <family val="2"/>
          </rPr>
          <t>Ronde pakken</t>
        </r>
        <r>
          <rPr>
            <b/>
            <sz val="10"/>
            <color indexed="81"/>
            <rFont val="Tahoma"/>
            <family val="2"/>
          </rPr>
          <t xml:space="preserve">                    </t>
        </r>
        <r>
          <rPr>
            <sz val="10"/>
            <color indexed="81"/>
            <rFont val="Tahoma"/>
            <family val="2"/>
          </rPr>
          <t>175 kg ds/m3                                                          ± 10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i/>
            <sz val="10"/>
            <color indexed="81"/>
            <rFont val="Tahoma"/>
            <family val="2"/>
          </rPr>
          <t>Rechthoekige pakken</t>
        </r>
        <r>
          <rPr>
            <b/>
            <sz val="10"/>
            <color indexed="81"/>
            <rFont val="Tahoma"/>
            <family val="2"/>
          </rPr>
          <t xml:space="preserve">         </t>
        </r>
        <r>
          <rPr>
            <sz val="10"/>
            <color indexed="81"/>
            <rFont val="Tahoma"/>
            <family val="2"/>
          </rPr>
          <t xml:space="preserve"> 185 kg ds/m3                                                          ± 10</t>
        </r>
      </text>
    </comment>
    <comment ref="H9" authorId="0" shapeId="0">
      <text>
        <r>
          <rPr>
            <b/>
            <sz val="10"/>
            <color indexed="81"/>
            <rFont val="Tahoma"/>
            <family val="2"/>
          </rPr>
          <t xml:space="preserve">m3-gewichten van graskuil (kg ds per m3 ) Normen uit Handboek 2010
-----------------------------------------------------------
Stapel                      &lt;1.30 m            1.30-1.80 m          &gt;1.80 m           spreiding (%)
hoogte   --------------------------------------------------------------------------------
                             </t>
        </r>
        <r>
          <rPr>
            <sz val="10"/>
            <color indexed="81"/>
            <rFont val="Tahoma"/>
            <family val="2"/>
          </rPr>
          <t xml:space="preserve"> Rijkuil  Sleufsilo    Rijkuil  Sleufsilo     Rijkuil  Sleufsilo </t>
        </r>
        <r>
          <rPr>
            <b/>
            <sz val="10"/>
            <color indexed="81"/>
            <rFont val="Tahoma"/>
            <family val="2"/>
          </rPr>
          <t xml:space="preserve"> 
Graskuil         
</t>
        </r>
        <r>
          <rPr>
            <b/>
            <i/>
            <sz val="10"/>
            <color indexed="10"/>
            <rFont val="Tahoma"/>
            <family val="2"/>
          </rPr>
          <t>zonder gronddek</t>
        </r>
        <r>
          <rPr>
            <i/>
            <sz val="10"/>
            <color indexed="81"/>
            <rFont val="Tahoma"/>
            <family val="2"/>
          </rPr>
          <t xml:space="preserve">       
&lt; 35 % ds                </t>
        </r>
        <r>
          <rPr>
            <sz val="10"/>
            <color indexed="81"/>
            <rFont val="Tahoma"/>
            <family val="2"/>
          </rPr>
          <t xml:space="preserve">175       185         195       205           210      220                </t>
        </r>
        <r>
          <rPr>
            <sz val="10"/>
            <color indexed="81"/>
            <rFont val="Calibri"/>
            <family val="2"/>
          </rPr>
          <t>±</t>
        </r>
        <r>
          <rPr>
            <sz val="10"/>
            <color indexed="81"/>
            <rFont val="Tahoma"/>
            <family val="2"/>
          </rPr>
          <t xml:space="preserve"> 15</t>
        </r>
        <r>
          <rPr>
            <i/>
            <sz val="10"/>
            <color indexed="81"/>
            <rFont val="Tahoma"/>
            <family val="2"/>
          </rPr>
          <t xml:space="preserve">
&gt; 35 % ds                </t>
        </r>
        <r>
          <rPr>
            <sz val="10"/>
            <color indexed="81"/>
            <rFont val="Tahoma"/>
            <family val="2"/>
          </rPr>
          <t xml:space="preserve">175       185         185       195           195      205                ± 15
</t>
        </r>
        <r>
          <rPr>
            <b/>
            <i/>
            <sz val="10"/>
            <color indexed="10"/>
            <rFont val="Tahoma"/>
            <family val="2"/>
          </rPr>
          <t>met gronddek</t>
        </r>
        <r>
          <rPr>
            <sz val="10"/>
            <color indexed="81"/>
            <rFont val="Tahoma"/>
            <family val="2"/>
          </rPr>
          <t xml:space="preserve">       
</t>
        </r>
        <r>
          <rPr>
            <i/>
            <sz val="10"/>
            <color indexed="81"/>
            <rFont val="Tahoma"/>
            <family val="2"/>
          </rPr>
          <t>&lt; 35 % ds</t>
        </r>
        <r>
          <rPr>
            <sz val="10"/>
            <color indexed="81"/>
            <rFont val="Tahoma"/>
            <family val="2"/>
          </rPr>
          <t xml:space="preserve">                205       210         215       220           225      230               ± 10
</t>
        </r>
        <r>
          <rPr>
            <i/>
            <sz val="10"/>
            <color indexed="81"/>
            <rFont val="Tahoma"/>
            <family val="2"/>
          </rPr>
          <t>&gt; 35 % ds</t>
        </r>
        <r>
          <rPr>
            <sz val="10"/>
            <color indexed="81"/>
            <rFont val="Tahoma"/>
            <family val="2"/>
          </rPr>
          <t xml:space="preserve">                215       220         225       230           235      240               ± 10
</t>
        </r>
        <r>
          <rPr>
            <b/>
            <sz val="10"/>
            <color indexed="81"/>
            <rFont val="Tahoma"/>
            <family val="2"/>
          </rPr>
          <t xml:space="preserve">Grootpakpersen
</t>
        </r>
        <r>
          <rPr>
            <i/>
            <sz val="10"/>
            <color indexed="81"/>
            <rFont val="Tahoma"/>
            <family val="2"/>
          </rPr>
          <t>Ronde pakken</t>
        </r>
        <r>
          <rPr>
            <b/>
            <sz val="10"/>
            <color indexed="81"/>
            <rFont val="Tahoma"/>
            <family val="2"/>
          </rPr>
          <t xml:space="preserve">                    </t>
        </r>
        <r>
          <rPr>
            <sz val="10"/>
            <color indexed="81"/>
            <rFont val="Tahoma"/>
            <family val="2"/>
          </rPr>
          <t>175 kg ds/m3                                                          ± 10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i/>
            <sz val="10"/>
            <color indexed="81"/>
            <rFont val="Tahoma"/>
            <family val="2"/>
          </rPr>
          <t>Rechthoekige pakken</t>
        </r>
        <r>
          <rPr>
            <b/>
            <sz val="10"/>
            <color indexed="81"/>
            <rFont val="Tahoma"/>
            <family val="2"/>
          </rPr>
          <t xml:space="preserve">         </t>
        </r>
        <r>
          <rPr>
            <sz val="10"/>
            <color indexed="81"/>
            <rFont val="Tahoma"/>
            <family val="2"/>
          </rPr>
          <t xml:space="preserve"> 185 kg ds/m3                                                          ± 10</t>
        </r>
      </text>
    </comment>
    <comment ref="H10" authorId="0" shapeId="0">
      <text>
        <r>
          <rPr>
            <b/>
            <sz val="10"/>
            <color indexed="81"/>
            <rFont val="Tahoma"/>
            <family val="2"/>
          </rPr>
          <t xml:space="preserve">m3-gewichten van graskuil (kg ds per m3 ) Normen uit Handboek 2010
-----------------------------------------------------------
Stapel                      &lt;1.30 m            1.30-1.80 m          &gt;1.80 m           spreiding (%)
hoogte   --------------------------------------------------------------------------------
                             </t>
        </r>
        <r>
          <rPr>
            <sz val="10"/>
            <color indexed="81"/>
            <rFont val="Tahoma"/>
            <family val="2"/>
          </rPr>
          <t xml:space="preserve"> Rijkuil  Sleufsilo    Rijkuil  Sleufsilo     Rijkuil  Sleufsilo </t>
        </r>
        <r>
          <rPr>
            <b/>
            <sz val="10"/>
            <color indexed="81"/>
            <rFont val="Tahoma"/>
            <family val="2"/>
          </rPr>
          <t xml:space="preserve"> 
Graskuil         
</t>
        </r>
        <r>
          <rPr>
            <b/>
            <i/>
            <sz val="10"/>
            <color indexed="10"/>
            <rFont val="Tahoma"/>
            <family val="2"/>
          </rPr>
          <t>zonder gronddek</t>
        </r>
        <r>
          <rPr>
            <i/>
            <sz val="10"/>
            <color indexed="81"/>
            <rFont val="Tahoma"/>
            <family val="2"/>
          </rPr>
          <t xml:space="preserve">       
&lt; 35 % ds                </t>
        </r>
        <r>
          <rPr>
            <sz val="10"/>
            <color indexed="81"/>
            <rFont val="Tahoma"/>
            <family val="2"/>
          </rPr>
          <t xml:space="preserve">175       185         195       205           210      220                </t>
        </r>
        <r>
          <rPr>
            <sz val="10"/>
            <color indexed="81"/>
            <rFont val="Calibri"/>
            <family val="2"/>
          </rPr>
          <t>±</t>
        </r>
        <r>
          <rPr>
            <sz val="10"/>
            <color indexed="81"/>
            <rFont val="Tahoma"/>
            <family val="2"/>
          </rPr>
          <t xml:space="preserve"> 15</t>
        </r>
        <r>
          <rPr>
            <i/>
            <sz val="10"/>
            <color indexed="81"/>
            <rFont val="Tahoma"/>
            <family val="2"/>
          </rPr>
          <t xml:space="preserve">
&gt; 35 % ds                </t>
        </r>
        <r>
          <rPr>
            <sz val="10"/>
            <color indexed="81"/>
            <rFont val="Tahoma"/>
            <family val="2"/>
          </rPr>
          <t xml:space="preserve">175       185         185       195           195      205                ± 15
</t>
        </r>
        <r>
          <rPr>
            <b/>
            <i/>
            <sz val="10"/>
            <color indexed="10"/>
            <rFont val="Tahoma"/>
            <family val="2"/>
          </rPr>
          <t>met gronddek</t>
        </r>
        <r>
          <rPr>
            <sz val="10"/>
            <color indexed="81"/>
            <rFont val="Tahoma"/>
            <family val="2"/>
          </rPr>
          <t xml:space="preserve">       
</t>
        </r>
        <r>
          <rPr>
            <i/>
            <sz val="10"/>
            <color indexed="81"/>
            <rFont val="Tahoma"/>
            <family val="2"/>
          </rPr>
          <t>&lt; 35 % ds</t>
        </r>
        <r>
          <rPr>
            <sz val="10"/>
            <color indexed="81"/>
            <rFont val="Tahoma"/>
            <family val="2"/>
          </rPr>
          <t xml:space="preserve">                205       210         215       220           225      230               ± 10
</t>
        </r>
        <r>
          <rPr>
            <i/>
            <sz val="10"/>
            <color indexed="81"/>
            <rFont val="Tahoma"/>
            <family val="2"/>
          </rPr>
          <t>&gt; 35 % ds</t>
        </r>
        <r>
          <rPr>
            <sz val="10"/>
            <color indexed="81"/>
            <rFont val="Tahoma"/>
            <family val="2"/>
          </rPr>
          <t xml:space="preserve">                215       220         225       230           235      240               ± 10
</t>
        </r>
        <r>
          <rPr>
            <b/>
            <sz val="10"/>
            <color indexed="81"/>
            <rFont val="Tahoma"/>
            <family val="2"/>
          </rPr>
          <t xml:space="preserve">Grootpakpersen
</t>
        </r>
        <r>
          <rPr>
            <i/>
            <sz val="10"/>
            <color indexed="81"/>
            <rFont val="Tahoma"/>
            <family val="2"/>
          </rPr>
          <t>Ronde pakken</t>
        </r>
        <r>
          <rPr>
            <b/>
            <sz val="10"/>
            <color indexed="81"/>
            <rFont val="Tahoma"/>
            <family val="2"/>
          </rPr>
          <t xml:space="preserve">                    </t>
        </r>
        <r>
          <rPr>
            <sz val="10"/>
            <color indexed="81"/>
            <rFont val="Tahoma"/>
            <family val="2"/>
          </rPr>
          <t>175 kg ds/m3                                                          ± 10</t>
        </r>
        <r>
          <rPr>
            <b/>
            <sz val="10"/>
            <color indexed="81"/>
            <rFont val="Tahoma"/>
            <family val="2"/>
          </rPr>
          <t xml:space="preserve">
</t>
        </r>
        <r>
          <rPr>
            <i/>
            <sz val="10"/>
            <color indexed="81"/>
            <rFont val="Tahoma"/>
            <family val="2"/>
          </rPr>
          <t>Rechthoekige pakken</t>
        </r>
        <r>
          <rPr>
            <b/>
            <sz val="10"/>
            <color indexed="81"/>
            <rFont val="Tahoma"/>
            <family val="2"/>
          </rPr>
          <t xml:space="preserve">         </t>
        </r>
        <r>
          <rPr>
            <sz val="10"/>
            <color indexed="81"/>
            <rFont val="Tahoma"/>
            <family val="2"/>
          </rPr>
          <t xml:space="preserve"> 185 kg ds/m3                                                          ± 10</t>
        </r>
      </text>
    </comment>
    <comment ref="H11" authorId="0" shapeId="0">
      <text>
        <r>
          <rPr>
            <b/>
            <sz val="10"/>
            <color indexed="81"/>
            <rFont val="Tahoma"/>
            <family val="2"/>
          </rPr>
          <t xml:space="preserve">m3-gewichten van snijmaiskuil (kg ds per m3 ) Normen uit Handboek 2010
-----------------------------------------------------------
Stapel                      &lt;1.30 m            1.30-1.80 m          &gt;1.80 m           spreiding (%)
hoogte   --------------------------------------------------------------------------------
                             </t>
        </r>
        <r>
          <rPr>
            <sz val="10"/>
            <color indexed="81"/>
            <rFont val="Tahoma"/>
            <family val="2"/>
          </rPr>
          <t xml:space="preserve"> Rijkuil  Sleufsilo    Rijkuil  Sleufsilo     Rijkuil  Sleufsilo </t>
        </r>
        <r>
          <rPr>
            <b/>
            <sz val="10"/>
            <color indexed="81"/>
            <rFont val="Tahoma"/>
            <family val="2"/>
          </rPr>
          <t xml:space="preserve"> 
Snijmaiskuil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10"/>
            <rFont val="Tahoma"/>
            <family val="2"/>
          </rPr>
          <t>met gronddek</t>
        </r>
        <r>
          <rPr>
            <i/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Tahoma"/>
            <family val="2"/>
          </rPr>
          <t xml:space="preserve">      
</t>
        </r>
        <r>
          <rPr>
            <i/>
            <sz val="10"/>
            <color indexed="81"/>
            <rFont val="Tahoma"/>
            <family val="2"/>
          </rPr>
          <t xml:space="preserve">&lt; 25 % ds  </t>
        </r>
        <r>
          <rPr>
            <sz val="10"/>
            <color indexed="81"/>
            <rFont val="Tahoma"/>
            <family val="2"/>
          </rPr>
          <t xml:space="preserve">              210       220         220       235           235      245               </t>
        </r>
        <r>
          <rPr>
            <sz val="10"/>
            <color indexed="81"/>
            <rFont val="Calibri"/>
            <family val="2"/>
          </rPr>
          <t>±</t>
        </r>
        <r>
          <rPr>
            <sz val="10"/>
            <color indexed="81"/>
            <rFont val="Tahoma"/>
            <family val="2"/>
          </rPr>
          <t xml:space="preserve"> 10
</t>
        </r>
        <r>
          <rPr>
            <i/>
            <sz val="10"/>
            <color indexed="81"/>
            <rFont val="Tahoma"/>
            <family val="2"/>
          </rPr>
          <t>25 - 30 % ds</t>
        </r>
        <r>
          <rPr>
            <sz val="10"/>
            <color indexed="81"/>
            <rFont val="Tahoma"/>
            <family val="2"/>
          </rPr>
          <t xml:space="preserve">            220       235         235       245           245      260               ± 10
</t>
        </r>
        <r>
          <rPr>
            <i/>
            <sz val="10"/>
            <color indexed="81"/>
            <rFont val="Tahoma"/>
            <family val="2"/>
          </rPr>
          <t xml:space="preserve">30 - 35 % ds </t>
        </r>
        <r>
          <rPr>
            <sz val="10"/>
            <color indexed="81"/>
            <rFont val="Tahoma"/>
            <family val="2"/>
          </rPr>
          <t xml:space="preserve">           235       245         245       260           260      270               ± 10
</t>
        </r>
      </text>
    </comment>
    <comment ref="H12" authorId="0" shapeId="0">
      <text>
        <r>
          <rPr>
            <b/>
            <sz val="10"/>
            <color indexed="81"/>
            <rFont val="Tahoma"/>
            <family val="2"/>
          </rPr>
          <t xml:space="preserve">m3-gewichten van snijmaiskuil (kg ds per m3 ) Normen uit Handboek 2010
-----------------------------------------------------------
Stapel                      &lt;1.30 m            1.30-1.80 m          &gt;1.80 m           spreiding (%)
hoogte   --------------------------------------------------------------------------------
                             </t>
        </r>
        <r>
          <rPr>
            <sz val="10"/>
            <color indexed="81"/>
            <rFont val="Tahoma"/>
            <family val="2"/>
          </rPr>
          <t xml:space="preserve"> Rijkuil  Sleufsilo    Rijkuil  Sleufsilo     Rijkuil  Sleufsilo </t>
        </r>
        <r>
          <rPr>
            <b/>
            <sz val="10"/>
            <color indexed="81"/>
            <rFont val="Tahoma"/>
            <family val="2"/>
          </rPr>
          <t xml:space="preserve"> 
Snijmaiskuil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10"/>
            <rFont val="Tahoma"/>
            <family val="2"/>
          </rPr>
          <t>met gronddek</t>
        </r>
        <r>
          <rPr>
            <i/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Tahoma"/>
            <family val="2"/>
          </rPr>
          <t xml:space="preserve">      
</t>
        </r>
        <r>
          <rPr>
            <i/>
            <sz val="10"/>
            <color indexed="81"/>
            <rFont val="Tahoma"/>
            <family val="2"/>
          </rPr>
          <t xml:space="preserve">&lt; 25 % ds  </t>
        </r>
        <r>
          <rPr>
            <sz val="10"/>
            <color indexed="81"/>
            <rFont val="Tahoma"/>
            <family val="2"/>
          </rPr>
          <t xml:space="preserve">              210       220         220       235           235      245               </t>
        </r>
        <r>
          <rPr>
            <sz val="10"/>
            <color indexed="81"/>
            <rFont val="Calibri"/>
            <family val="2"/>
          </rPr>
          <t>±</t>
        </r>
        <r>
          <rPr>
            <sz val="10"/>
            <color indexed="81"/>
            <rFont val="Tahoma"/>
            <family val="2"/>
          </rPr>
          <t xml:space="preserve"> 10
</t>
        </r>
        <r>
          <rPr>
            <i/>
            <sz val="10"/>
            <color indexed="81"/>
            <rFont val="Tahoma"/>
            <family val="2"/>
          </rPr>
          <t>25 - 30 % ds</t>
        </r>
        <r>
          <rPr>
            <sz val="10"/>
            <color indexed="81"/>
            <rFont val="Tahoma"/>
            <family val="2"/>
          </rPr>
          <t xml:space="preserve">            220       235         235       245           245      260               ± 10
</t>
        </r>
        <r>
          <rPr>
            <i/>
            <sz val="10"/>
            <color indexed="81"/>
            <rFont val="Tahoma"/>
            <family val="2"/>
          </rPr>
          <t xml:space="preserve">30 - 35 % ds </t>
        </r>
        <r>
          <rPr>
            <sz val="10"/>
            <color indexed="81"/>
            <rFont val="Tahoma"/>
            <family val="2"/>
          </rPr>
          <t xml:space="preserve">           235       245         245       260           260      270               ± 10
</t>
        </r>
      </text>
    </comment>
    <comment ref="H13" authorId="0" shapeId="0">
      <text>
        <r>
          <rPr>
            <b/>
            <sz val="10"/>
            <color indexed="81"/>
            <rFont val="Tahoma"/>
            <family val="2"/>
          </rPr>
          <t xml:space="preserve">m3-gewichten van snijmaiskuil (kg ds per m3 ) Normen uit Handboek 2010
-----------------------------------------------------------
Stapel                      &lt;1.30 m            1.30-1.80 m          &gt;1.80 m           spreiding (%)
hoogte   --------------------------------------------------------------------------------
                             </t>
        </r>
        <r>
          <rPr>
            <sz val="10"/>
            <color indexed="81"/>
            <rFont val="Tahoma"/>
            <family val="2"/>
          </rPr>
          <t xml:space="preserve"> Rijkuil  Sleufsilo    Rijkuil  Sleufsilo     Rijkuil  Sleufsilo </t>
        </r>
        <r>
          <rPr>
            <b/>
            <sz val="10"/>
            <color indexed="81"/>
            <rFont val="Tahoma"/>
            <family val="2"/>
          </rPr>
          <t xml:space="preserve"> 
Snijmaiskuil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10"/>
            <rFont val="Tahoma"/>
            <family val="2"/>
          </rPr>
          <t>met gronddek</t>
        </r>
        <r>
          <rPr>
            <i/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Tahoma"/>
            <family val="2"/>
          </rPr>
          <t xml:space="preserve">      
</t>
        </r>
        <r>
          <rPr>
            <i/>
            <sz val="10"/>
            <color indexed="81"/>
            <rFont val="Tahoma"/>
            <family val="2"/>
          </rPr>
          <t xml:space="preserve">&lt; 25 % ds  </t>
        </r>
        <r>
          <rPr>
            <sz val="10"/>
            <color indexed="81"/>
            <rFont val="Tahoma"/>
            <family val="2"/>
          </rPr>
          <t xml:space="preserve">              210       220         220       235           235      245               </t>
        </r>
        <r>
          <rPr>
            <sz val="10"/>
            <color indexed="81"/>
            <rFont val="Calibri"/>
            <family val="2"/>
          </rPr>
          <t>±</t>
        </r>
        <r>
          <rPr>
            <sz val="10"/>
            <color indexed="81"/>
            <rFont val="Tahoma"/>
            <family val="2"/>
          </rPr>
          <t xml:space="preserve"> 10
</t>
        </r>
        <r>
          <rPr>
            <i/>
            <sz val="10"/>
            <color indexed="81"/>
            <rFont val="Tahoma"/>
            <family val="2"/>
          </rPr>
          <t>25 - 30 % ds</t>
        </r>
        <r>
          <rPr>
            <sz val="10"/>
            <color indexed="81"/>
            <rFont val="Tahoma"/>
            <family val="2"/>
          </rPr>
          <t xml:space="preserve">            220       235         235       245           245      260               ± 10
</t>
        </r>
        <r>
          <rPr>
            <i/>
            <sz val="10"/>
            <color indexed="81"/>
            <rFont val="Tahoma"/>
            <family val="2"/>
          </rPr>
          <t xml:space="preserve">30 - 35 % ds </t>
        </r>
        <r>
          <rPr>
            <sz val="10"/>
            <color indexed="81"/>
            <rFont val="Tahoma"/>
            <family val="2"/>
          </rPr>
          <t xml:space="preserve">           235       245         245       260           260      270               ± 10
</t>
        </r>
      </text>
    </comment>
    <comment ref="H14" authorId="0" shapeId="0">
      <text>
        <r>
          <rPr>
            <b/>
            <sz val="10"/>
            <color indexed="81"/>
            <rFont val="Tahoma"/>
            <family val="2"/>
          </rPr>
          <t xml:space="preserve">m3-gewichten van snijmaiskuil (kg ds per m3 ) Normen uit Handboek 2010
-----------------------------------------------------------
Stapel                      &lt;1.30 m            1.30-1.80 m          &gt;1.80 m           spreiding (%)
hoogte   --------------------------------------------------------------------------------
                             </t>
        </r>
        <r>
          <rPr>
            <sz val="10"/>
            <color indexed="81"/>
            <rFont val="Tahoma"/>
            <family val="2"/>
          </rPr>
          <t xml:space="preserve"> Rijkuil  Sleufsilo    Rijkuil  Sleufsilo     Rijkuil  Sleufsilo </t>
        </r>
        <r>
          <rPr>
            <b/>
            <sz val="10"/>
            <color indexed="81"/>
            <rFont val="Tahoma"/>
            <family val="2"/>
          </rPr>
          <t xml:space="preserve"> 
Snijmaiskuil 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10"/>
            <rFont val="Tahoma"/>
            <family val="2"/>
          </rPr>
          <t>met gronddek</t>
        </r>
        <r>
          <rPr>
            <i/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Tahoma"/>
            <family val="2"/>
          </rPr>
          <t xml:space="preserve">      
</t>
        </r>
        <r>
          <rPr>
            <i/>
            <sz val="10"/>
            <color indexed="81"/>
            <rFont val="Tahoma"/>
            <family val="2"/>
          </rPr>
          <t xml:space="preserve">&lt; 25 % ds  </t>
        </r>
        <r>
          <rPr>
            <sz val="10"/>
            <color indexed="81"/>
            <rFont val="Tahoma"/>
            <family val="2"/>
          </rPr>
          <t xml:space="preserve">              210       220         220       235           235      245               </t>
        </r>
        <r>
          <rPr>
            <sz val="10"/>
            <color indexed="81"/>
            <rFont val="Calibri"/>
            <family val="2"/>
          </rPr>
          <t>±</t>
        </r>
        <r>
          <rPr>
            <sz val="10"/>
            <color indexed="81"/>
            <rFont val="Tahoma"/>
            <family val="2"/>
          </rPr>
          <t xml:space="preserve"> 10
</t>
        </r>
        <r>
          <rPr>
            <i/>
            <sz val="10"/>
            <color indexed="81"/>
            <rFont val="Tahoma"/>
            <family val="2"/>
          </rPr>
          <t>25 - 30 % ds</t>
        </r>
        <r>
          <rPr>
            <sz val="10"/>
            <color indexed="81"/>
            <rFont val="Tahoma"/>
            <family val="2"/>
          </rPr>
          <t xml:space="preserve">            220       235         235       245           245      260               ± 10
</t>
        </r>
        <r>
          <rPr>
            <i/>
            <sz val="10"/>
            <color indexed="81"/>
            <rFont val="Tahoma"/>
            <family val="2"/>
          </rPr>
          <t xml:space="preserve">30 - 35 % ds </t>
        </r>
        <r>
          <rPr>
            <sz val="10"/>
            <color indexed="81"/>
            <rFont val="Tahoma"/>
            <family val="2"/>
          </rPr>
          <t xml:space="preserve">           235       245         245       260           260      270               ± 10
</t>
        </r>
      </text>
    </comment>
    <comment ref="H52" authorId="1" shapeId="0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10"/>
            <rFont val="Tahoma"/>
            <family val="2"/>
          </rPr>
          <t>Ds-behoefte per melkkoe per dag</t>
        </r>
        <r>
          <rPr>
            <b/>
            <i/>
            <sz val="10"/>
            <color indexed="81"/>
            <rFont val="Tahoma"/>
            <family val="2"/>
          </rPr>
          <t xml:space="preserve">
                                Vem/kg ds        
productieniveau          800               
6000                           </t>
        </r>
        <r>
          <rPr>
            <sz val="10"/>
            <color indexed="81"/>
            <rFont val="Tahoma"/>
            <family val="2"/>
          </rPr>
          <t xml:space="preserve">9,6 kg ds         </t>
        </r>
        <r>
          <rPr>
            <b/>
            <i/>
            <sz val="10"/>
            <color indexed="81"/>
            <rFont val="Tahoma"/>
            <family val="2"/>
          </rPr>
          <t xml:space="preserve">
7000                         </t>
        </r>
        <r>
          <rPr>
            <sz val="10"/>
            <color indexed="81"/>
            <rFont val="Tahoma"/>
            <family val="2"/>
          </rPr>
          <t xml:space="preserve">10,2 kg ds      </t>
        </r>
        <r>
          <rPr>
            <b/>
            <i/>
            <sz val="10"/>
            <color indexed="81"/>
            <rFont val="Tahoma"/>
            <family val="2"/>
          </rPr>
          <t xml:space="preserve">
8000                         </t>
        </r>
        <r>
          <rPr>
            <sz val="10"/>
            <color indexed="81"/>
            <rFont val="Tahoma"/>
            <family val="2"/>
          </rPr>
          <t xml:space="preserve">10,8 kg ds         </t>
        </r>
        <r>
          <rPr>
            <b/>
            <i/>
            <sz val="10"/>
            <color indexed="81"/>
            <rFont val="Tahoma"/>
            <family val="2"/>
          </rPr>
          <t xml:space="preserve">
9000                         </t>
        </r>
        <r>
          <rPr>
            <sz val="10"/>
            <color indexed="81"/>
            <rFont val="Tahoma"/>
            <family val="2"/>
          </rPr>
          <t xml:space="preserve">11,4 kg ds      </t>
        </r>
        <r>
          <rPr>
            <b/>
            <i/>
            <sz val="10"/>
            <color indexed="81"/>
            <rFont val="Tahoma"/>
            <family val="2"/>
          </rPr>
          <t xml:space="preserve">
10.000                      </t>
        </r>
        <r>
          <rPr>
            <sz val="10"/>
            <color indexed="81"/>
            <rFont val="Tahoma"/>
            <family val="2"/>
          </rPr>
          <t xml:space="preserve">12,0 kg ds         </t>
        </r>
      </text>
    </comment>
    <comment ref="H53" authorId="1" shapeId="0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i/>
            <sz val="10"/>
            <color indexed="10"/>
            <rFont val="Tahoma"/>
            <family val="2"/>
          </rPr>
          <t xml:space="preserve">Ds-behoefte per melkkoe per dag
                        </t>
        </r>
        <r>
          <rPr>
            <sz val="10"/>
            <color indexed="81"/>
            <rFont val="Tahoma"/>
            <family val="2"/>
          </rPr>
          <t xml:space="preserve"> 9,0 kg ds</t>
        </r>
      </text>
    </comment>
    <comment ref="H54" authorId="1" shapeId="0">
      <text>
        <r>
          <rPr>
            <b/>
            <i/>
            <sz val="10"/>
            <color indexed="10"/>
            <rFont val="Tahoma"/>
            <family val="2"/>
          </rPr>
          <t>Ds-behoefte per pink (&gt; 2 jr)  per dag</t>
        </r>
        <r>
          <rPr>
            <b/>
            <sz val="8"/>
            <color indexed="81"/>
            <rFont val="Tahoma"/>
            <family val="2"/>
          </rPr>
          <t xml:space="preserve">
              </t>
        </r>
        <r>
          <rPr>
            <sz val="10"/>
            <color indexed="81"/>
            <rFont val="Tahoma"/>
            <family val="2"/>
          </rPr>
          <t xml:space="preserve">          9,0 kg 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55" authorId="1" shapeId="0">
      <text>
        <r>
          <rPr>
            <b/>
            <i/>
            <sz val="10"/>
            <color indexed="10"/>
            <rFont val="Tahoma"/>
            <family val="2"/>
          </rPr>
          <t>Ds-behoefte per pink (1 - 2 jr)  per dag</t>
        </r>
        <r>
          <rPr>
            <sz val="10"/>
            <color indexed="81"/>
            <rFont val="Tahoma"/>
            <family val="2"/>
          </rPr>
          <t xml:space="preserve">
                      7,1 kg ds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56" authorId="1" shapeId="0">
      <text>
        <r>
          <rPr>
            <b/>
            <i/>
            <sz val="10"/>
            <color indexed="10"/>
            <rFont val="Tahoma"/>
            <family val="2"/>
          </rPr>
          <t>Ds-behoefte per kalf (0 - 1 jr)  per dag</t>
        </r>
        <r>
          <rPr>
            <sz val="10"/>
            <color indexed="81"/>
            <rFont val="Tahoma"/>
            <family val="2"/>
          </rPr>
          <t xml:space="preserve">
                      2,6  kg ds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57" authorId="1" shapeId="0">
      <text>
        <r>
          <rPr>
            <b/>
            <i/>
            <sz val="10"/>
            <color indexed="10"/>
            <rFont val="Tahoma"/>
            <family val="2"/>
          </rPr>
          <t>Ds-behoefte per stier  per dag</t>
        </r>
        <r>
          <rPr>
            <sz val="10"/>
            <color indexed="81"/>
            <rFont val="Tahoma"/>
            <family val="2"/>
          </rPr>
          <t xml:space="preserve">
                       7,1 kg ds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<sst xmlns="http://schemas.openxmlformats.org/spreadsheetml/2006/main" count="63" uniqueCount="57">
  <si>
    <t>Stalvoederbalans</t>
  </si>
  <si>
    <t>Bedrijf:</t>
  </si>
  <si>
    <t>voersoort</t>
  </si>
  <si>
    <t>L in m</t>
  </si>
  <si>
    <t>B in m</t>
  </si>
  <si>
    <t>H in m</t>
  </si>
  <si>
    <t>Grond ja/nee</t>
  </si>
  <si>
    <t>RK / SS</t>
  </si>
  <si>
    <t>Aantal m^3</t>
  </si>
  <si>
    <t>kg ds/m^3</t>
  </si>
  <si>
    <t>Totaal kg ds</t>
  </si>
  <si>
    <t>VEM/kg ds</t>
  </si>
  <si>
    <t>Totaal kVEM</t>
  </si>
  <si>
    <t>Kg produkt</t>
  </si>
  <si>
    <t>% ds</t>
  </si>
  <si>
    <t>Totale voorraad</t>
  </si>
  <si>
    <t>Aftrek voor de zomer</t>
  </si>
  <si>
    <t>Aantal mk</t>
  </si>
  <si>
    <t>Weidedagen</t>
  </si>
  <si>
    <t>Dierdagen</t>
  </si>
  <si>
    <t>ds beh. dag</t>
  </si>
  <si>
    <t xml:space="preserve">Snijmaiskuil </t>
  </si>
  <si>
    <t>Totale aftrek</t>
  </si>
  <si>
    <t>Beschikbaar voor de stalperiode</t>
  </si>
  <si>
    <t>Behoefte voor de stalperiode</t>
  </si>
  <si>
    <t>Aantal</t>
  </si>
  <si>
    <t>Staldagen</t>
  </si>
  <si>
    <t>Melkkoeien (melkgevend)</t>
  </si>
  <si>
    <t>Melkkoeien (droogstaand)</t>
  </si>
  <si>
    <t>Pinken &gt; 2 jr</t>
  </si>
  <si>
    <t>Pinken (1 - 2 jr)</t>
  </si>
  <si>
    <t>Kalveren</t>
  </si>
  <si>
    <t>Totale behoefte (excl. voederverliezen)</t>
  </si>
  <si>
    <t>Totale behoefte (incl. voederverliezen)</t>
  </si>
  <si>
    <t xml:space="preserve"> </t>
  </si>
  <si>
    <t>Stieren</t>
  </si>
  <si>
    <t>dagen</t>
  </si>
  <si>
    <t>20.…</t>
  </si>
  <si>
    <t>overige voersoorten</t>
  </si>
  <si>
    <t>KWALITEIT VAN HET WINTERVOER IN VEM/KG DS:</t>
  </si>
  <si>
    <t>Conclusies:</t>
  </si>
  <si>
    <t>Gronddek</t>
  </si>
  <si>
    <t>Ja</t>
  </si>
  <si>
    <t>Nee</t>
  </si>
  <si>
    <t>Opslag</t>
  </si>
  <si>
    <t>Rijkuil</t>
  </si>
  <si>
    <t>Sleufsilo</t>
  </si>
  <si>
    <t>Oorspronkelijk bestand in augsutus 2011 gemaakt.</t>
  </si>
  <si>
    <t>Arnold Helmink</t>
  </si>
  <si>
    <t>Jan Henk Pasman</t>
  </si>
  <si>
    <t>Aanpassingen</t>
  </si>
  <si>
    <t>enkele regels extra voor overige voersoorten (ronde balen)</t>
  </si>
  <si>
    <t>kolomweergave deels gecentraliseerd</t>
  </si>
  <si>
    <t>keuzemenu bij Gronddek en Opslag</t>
  </si>
  <si>
    <t>afmetingen op 2 decimalen; percentage op 1 decimaal gezet</t>
  </si>
  <si>
    <t>berekening overschot/te kort in alinea aangepast</t>
  </si>
  <si>
    <t>PSMJ nov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</si>
</sst>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0.0"/>
    <numFmt numFmtId="186" formatCode="0_ ;[Red]\-0\ "/>
    <numFmt numFmtId="187" formatCode="0.0%"/>
  </numFmts>
  <fonts count="30" x14ac:knownFonts="1">
    <font>
      <sz val="10"/>
      <name val="Arial"/>
    </font>
    <font>
      <b/>
      <sz val="10"/>
      <name val="Arial"/>
    </font>
    <font>
      <b/>
      <i/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i/>
      <sz val="10"/>
      <color indexed="81"/>
      <name val="Tahoma"/>
      <family val="2"/>
    </font>
    <font>
      <b/>
      <sz val="8"/>
      <color indexed="81"/>
      <name val="Tahoma"/>
      <family val="2"/>
    </font>
    <font>
      <b/>
      <i/>
      <sz val="10"/>
      <color indexed="81"/>
      <name val="Tahoma"/>
      <family val="2"/>
    </font>
    <font>
      <b/>
      <i/>
      <sz val="10"/>
      <color indexed="10"/>
      <name val="Tahoma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i/>
      <sz val="18"/>
      <name val="Arial"/>
      <family val="2"/>
    </font>
    <font>
      <b/>
      <i/>
      <sz val="13"/>
      <name val="Arial"/>
      <family val="2"/>
    </font>
    <font>
      <sz val="10"/>
      <color indexed="81"/>
      <name val="Calibri"/>
      <family val="2"/>
    </font>
    <font>
      <b/>
      <i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7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ash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8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" fontId="0" fillId="0" borderId="0" xfId="0" applyNumberForma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Protection="1"/>
    <xf numFmtId="0" fontId="0" fillId="0" borderId="0" xfId="0" applyProtection="1"/>
    <xf numFmtId="1" fontId="8" fillId="0" borderId="0" xfId="0" applyNumberFormat="1" applyFont="1" applyProtection="1"/>
    <xf numFmtId="0" fontId="1" fillId="0" borderId="0" xfId="0" applyFont="1" applyProtection="1"/>
    <xf numFmtId="1" fontId="0" fillId="0" borderId="0" xfId="0" applyNumberFormat="1" applyProtection="1"/>
    <xf numFmtId="0" fontId="4" fillId="0" borderId="0" xfId="0" applyFont="1" applyAlignment="1" applyProtection="1">
      <alignment horizontal="center"/>
    </xf>
    <xf numFmtId="1" fontId="0" fillId="0" borderId="1" xfId="0" applyNumberFormat="1" applyBorder="1" applyProtection="1"/>
    <xf numFmtId="0" fontId="5" fillId="0" borderId="2" xfId="0" applyFont="1" applyBorder="1" applyProtection="1"/>
    <xf numFmtId="0" fontId="5" fillId="0" borderId="3" xfId="0" applyFont="1" applyBorder="1" applyProtection="1"/>
    <xf numFmtId="0" fontId="5" fillId="0" borderId="0" xfId="0" applyFont="1" applyProtection="1"/>
    <xf numFmtId="0" fontId="6" fillId="0" borderId="0" xfId="0" applyFont="1" applyProtection="1"/>
    <xf numFmtId="0" fontId="2" fillId="0" borderId="0" xfId="0" applyFont="1" applyProtection="1"/>
    <xf numFmtId="1" fontId="2" fillId="0" borderId="0" xfId="0" applyNumberFormat="1" applyFont="1" applyProtection="1"/>
    <xf numFmtId="0" fontId="4" fillId="0" borderId="0" xfId="0" applyFont="1" applyProtection="1"/>
    <xf numFmtId="0" fontId="4" fillId="0" borderId="3" xfId="0" applyFont="1" applyBorder="1" applyAlignment="1" applyProtection="1">
      <alignment horizontal="center"/>
    </xf>
    <xf numFmtId="1" fontId="1" fillId="0" borderId="0" xfId="0" applyNumberFormat="1" applyFont="1" applyProtection="1"/>
    <xf numFmtId="0" fontId="7" fillId="0" borderId="0" xfId="0" applyFont="1" applyAlignment="1" applyProtection="1">
      <alignment horizontal="right"/>
    </xf>
    <xf numFmtId="0" fontId="7" fillId="0" borderId="0" xfId="0" applyFont="1" applyProtection="1">
      <protection locked="0"/>
    </xf>
    <xf numFmtId="0" fontId="6" fillId="0" borderId="4" xfId="0" applyFont="1" applyBorder="1" applyProtection="1"/>
    <xf numFmtId="0" fontId="6" fillId="0" borderId="5" xfId="0" applyFont="1" applyBorder="1" applyProtection="1"/>
    <xf numFmtId="0" fontId="6" fillId="0" borderId="2" xfId="0" applyFont="1" applyBorder="1" applyAlignment="1" applyProtection="1">
      <alignment horizontal="left"/>
    </xf>
    <xf numFmtId="0" fontId="0" fillId="0" borderId="6" xfId="0" applyBorder="1" applyProtection="1"/>
    <xf numFmtId="0" fontId="0" fillId="0" borderId="9" xfId="0" applyBorder="1" applyProtection="1"/>
    <xf numFmtId="0" fontId="10" fillId="0" borderId="11" xfId="0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</xf>
    <xf numFmtId="1" fontId="10" fillId="0" borderId="12" xfId="0" applyNumberFormat="1" applyFont="1" applyBorder="1" applyAlignment="1" applyProtection="1">
      <alignment horizontal="center"/>
    </xf>
    <xf numFmtId="1" fontId="10" fillId="0" borderId="13" xfId="0" applyNumberFormat="1" applyFont="1" applyBorder="1" applyAlignment="1" applyProtection="1">
      <alignment horizontal="center"/>
    </xf>
    <xf numFmtId="0" fontId="11" fillId="0" borderId="3" xfId="0" applyFont="1" applyBorder="1" applyProtection="1">
      <protection locked="0"/>
    </xf>
    <xf numFmtId="0" fontId="5" fillId="0" borderId="14" xfId="0" applyFont="1" applyBorder="1" applyProtection="1"/>
    <xf numFmtId="0" fontId="5" fillId="0" borderId="15" xfId="0" applyFont="1" applyBorder="1" applyProtection="1"/>
    <xf numFmtId="0" fontId="5" fillId="0" borderId="17" xfId="0" applyFont="1" applyBorder="1" applyProtection="1"/>
    <xf numFmtId="0" fontId="5" fillId="0" borderId="18" xfId="0" applyFont="1" applyBorder="1" applyProtection="1"/>
    <xf numFmtId="0" fontId="10" fillId="0" borderId="19" xfId="0" applyFont="1" applyBorder="1" applyAlignment="1" applyProtection="1">
      <alignment horizontal="center"/>
    </xf>
    <xf numFmtId="1" fontId="10" fillId="0" borderId="19" xfId="0" applyNumberFormat="1" applyFont="1" applyBorder="1" applyAlignment="1" applyProtection="1">
      <alignment horizontal="center"/>
    </xf>
    <xf numFmtId="1" fontId="10" fillId="0" borderId="10" xfId="0" applyNumberFormat="1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5" fillId="0" borderId="21" xfId="0" applyFont="1" applyBorder="1" applyProtection="1"/>
    <xf numFmtId="0" fontId="5" fillId="0" borderId="0" xfId="0" applyFont="1" applyBorder="1"/>
    <xf numFmtId="0" fontId="10" fillId="0" borderId="2" xfId="0" applyFont="1" applyBorder="1" applyProtection="1"/>
    <xf numFmtId="0" fontId="10" fillId="0" borderId="3" xfId="0" applyFont="1" applyBorder="1" applyProtection="1"/>
    <xf numFmtId="0" fontId="10" fillId="0" borderId="23" xfId="0" applyFont="1" applyBorder="1" applyAlignment="1" applyProtection="1">
      <alignment horizontal="center"/>
    </xf>
    <xf numFmtId="1" fontId="10" fillId="0" borderId="24" xfId="0" applyNumberFormat="1" applyFont="1" applyBorder="1" applyAlignment="1" applyProtection="1">
      <alignment horizontal="center"/>
    </xf>
    <xf numFmtId="0" fontId="0" fillId="0" borderId="19" xfId="0" applyBorder="1" applyProtection="1"/>
    <xf numFmtId="0" fontId="10" fillId="0" borderId="25" xfId="0" applyFont="1" applyBorder="1" applyAlignment="1" applyProtection="1">
      <alignment horizontal="center"/>
    </xf>
    <xf numFmtId="0" fontId="5" fillId="0" borderId="17" xfId="0" applyFont="1" applyBorder="1"/>
    <xf numFmtId="0" fontId="5" fillId="0" borderId="18" xfId="0" applyFont="1" applyBorder="1"/>
    <xf numFmtId="0" fontId="5" fillId="0" borderId="2" xfId="0" applyFont="1" applyBorder="1" applyAlignment="1" applyProtection="1">
      <alignment horizontal="right"/>
    </xf>
    <xf numFmtId="0" fontId="5" fillId="0" borderId="2" xfId="0" applyFont="1" applyBorder="1"/>
    <xf numFmtId="0" fontId="5" fillId="0" borderId="3" xfId="0" applyFont="1" applyBorder="1" applyAlignment="1" applyProtection="1">
      <alignment horizontal="right"/>
    </xf>
    <xf numFmtId="0" fontId="0" fillId="0" borderId="28" xfId="0" applyBorder="1" applyProtection="1"/>
    <xf numFmtId="0" fontId="0" fillId="0" borderId="29" xfId="0" applyBorder="1" applyProtection="1"/>
    <xf numFmtId="0" fontId="0" fillId="0" borderId="30" xfId="0" applyBorder="1" applyProtection="1"/>
    <xf numFmtId="0" fontId="0" fillId="0" borderId="31" xfId="0" applyBorder="1" applyProtection="1"/>
    <xf numFmtId="0" fontId="0" fillId="0" borderId="32" xfId="0" applyBorder="1" applyProtection="1"/>
    <xf numFmtId="0" fontId="0" fillId="0" borderId="33" xfId="0" applyBorder="1" applyProtection="1"/>
    <xf numFmtId="0" fontId="0" fillId="0" borderId="34" xfId="0" applyBorder="1" applyProtection="1"/>
    <xf numFmtId="0" fontId="0" fillId="0" borderId="35" xfId="0" applyBorder="1" applyProtection="1"/>
    <xf numFmtId="0" fontId="0" fillId="0" borderId="36" xfId="0" applyBorder="1" applyProtection="1"/>
    <xf numFmtId="184" fontId="11" fillId="0" borderId="3" xfId="0" applyNumberFormat="1" applyFont="1" applyBorder="1" applyAlignment="1" applyProtection="1">
      <alignment horizontal="right"/>
    </xf>
    <xf numFmtId="0" fontId="11" fillId="0" borderId="24" xfId="0" applyFont="1" applyBorder="1" applyAlignment="1" applyProtection="1">
      <alignment horizontal="center"/>
      <protection locked="0"/>
    </xf>
    <xf numFmtId="0" fontId="0" fillId="0" borderId="37" xfId="0" applyBorder="1" applyProtection="1"/>
    <xf numFmtId="0" fontId="0" fillId="0" borderId="38" xfId="0" applyBorder="1" applyProtection="1">
      <protection locked="0"/>
    </xf>
    <xf numFmtId="0" fontId="5" fillId="0" borderId="20" xfId="0" applyFont="1" applyBorder="1"/>
    <xf numFmtId="0" fontId="5" fillId="0" borderId="26" xfId="0" applyFont="1" applyBorder="1" applyAlignment="1" applyProtection="1">
      <alignment horizontal="right"/>
    </xf>
    <xf numFmtId="1" fontId="5" fillId="0" borderId="39" xfId="0" applyNumberFormat="1" applyFont="1" applyBorder="1" applyProtection="1"/>
    <xf numFmtId="0" fontId="6" fillId="0" borderId="39" xfId="0" applyFont="1" applyBorder="1" applyProtection="1"/>
    <xf numFmtId="1" fontId="5" fillId="0" borderId="40" xfId="0" applyNumberFormat="1" applyFont="1" applyBorder="1" applyProtection="1"/>
    <xf numFmtId="0" fontId="10" fillId="0" borderId="41" xfId="0" applyFont="1" applyBorder="1" applyProtection="1"/>
    <xf numFmtId="0" fontId="2" fillId="0" borderId="5" xfId="0" applyFont="1" applyBorder="1" applyProtection="1"/>
    <xf numFmtId="1" fontId="2" fillId="0" borderId="5" xfId="0" applyNumberFormat="1" applyFont="1" applyBorder="1" applyProtection="1"/>
    <xf numFmtId="1" fontId="1" fillId="0" borderId="42" xfId="0" applyNumberFormat="1" applyFont="1" applyBorder="1" applyProtection="1"/>
    <xf numFmtId="0" fontId="12" fillId="0" borderId="0" xfId="0" applyFont="1" applyAlignment="1" applyProtection="1">
      <alignment horizontal="right"/>
      <protection hidden="1"/>
    </xf>
    <xf numFmtId="0" fontId="13" fillId="0" borderId="0" xfId="0" applyFont="1"/>
    <xf numFmtId="0" fontId="23" fillId="0" borderId="0" xfId="0" applyFont="1" applyProtection="1">
      <protection hidden="1"/>
    </xf>
    <xf numFmtId="0" fontId="0" fillId="2" borderId="7" xfId="0" applyFill="1" applyBorder="1" applyProtection="1">
      <protection locked="0"/>
    </xf>
    <xf numFmtId="0" fontId="0" fillId="2" borderId="45" xfId="0" applyFill="1" applyBorder="1" applyProtection="1">
      <protection locked="0"/>
    </xf>
    <xf numFmtId="0" fontId="0" fillId="2" borderId="46" xfId="0" applyFill="1" applyBorder="1" applyProtection="1">
      <protection locked="0"/>
    </xf>
    <xf numFmtId="0" fontId="0" fillId="2" borderId="38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5" xfId="0" applyFill="1" applyBorder="1" applyProtection="1"/>
    <xf numFmtId="0" fontId="0" fillId="2" borderId="36" xfId="0" applyFill="1" applyBorder="1" applyProtection="1"/>
    <xf numFmtId="0" fontId="0" fillId="2" borderId="48" xfId="0" applyFill="1" applyBorder="1" applyProtection="1">
      <protection locked="0"/>
    </xf>
    <xf numFmtId="0" fontId="0" fillId="0" borderId="0" xfId="0" applyFill="1"/>
    <xf numFmtId="186" fontId="24" fillId="0" borderId="0" xfId="0" applyNumberFormat="1" applyFont="1" applyProtection="1">
      <protection hidden="1"/>
    </xf>
    <xf numFmtId="1" fontId="24" fillId="0" borderId="0" xfId="0" applyNumberFormat="1" applyFont="1"/>
    <xf numFmtId="0" fontId="25" fillId="0" borderId="0" xfId="0" applyFont="1"/>
    <xf numFmtId="0" fontId="10" fillId="0" borderId="2" xfId="0" applyFont="1" applyBorder="1" applyAlignment="1" applyProtection="1">
      <alignment horizontal="left"/>
    </xf>
    <xf numFmtId="0" fontId="0" fillId="2" borderId="49" xfId="0" applyFill="1" applyBorder="1" applyProtection="1">
      <protection locked="0"/>
    </xf>
    <xf numFmtId="0" fontId="0" fillId="0" borderId="50" xfId="0" applyBorder="1" applyProtection="1"/>
    <xf numFmtId="0" fontId="0" fillId="2" borderId="51" xfId="0" applyFill="1" applyBorder="1" applyProtection="1"/>
    <xf numFmtId="0" fontId="0" fillId="2" borderId="52" xfId="0" applyFill="1" applyBorder="1" applyProtection="1"/>
    <xf numFmtId="0" fontId="0" fillId="2" borderId="53" xfId="0" applyFill="1" applyBorder="1" applyProtection="1"/>
    <xf numFmtId="0" fontId="0" fillId="2" borderId="54" xfId="0" applyFill="1" applyBorder="1" applyProtection="1"/>
    <xf numFmtId="0" fontId="0" fillId="2" borderId="55" xfId="0" applyFill="1" applyBorder="1" applyProtection="1"/>
    <xf numFmtId="0" fontId="0" fillId="2" borderId="56" xfId="0" applyFill="1" applyBorder="1" applyProtection="1"/>
    <xf numFmtId="0" fontId="5" fillId="0" borderId="0" xfId="0" applyFont="1" applyBorder="1" applyProtection="1"/>
    <xf numFmtId="0" fontId="0" fillId="0" borderId="57" xfId="0" applyBorder="1"/>
    <xf numFmtId="1" fontId="5" fillId="0" borderId="0" xfId="0" applyNumberFormat="1" applyFont="1" applyBorder="1" applyProtection="1"/>
    <xf numFmtId="0" fontId="27" fillId="0" borderId="4" xfId="0" applyFont="1" applyBorder="1" applyProtection="1"/>
    <xf numFmtId="0" fontId="0" fillId="0" borderId="58" xfId="0" applyBorder="1"/>
    <xf numFmtId="1" fontId="0" fillId="0" borderId="58" xfId="0" applyNumberFormat="1" applyBorder="1"/>
    <xf numFmtId="1" fontId="9" fillId="0" borderId="58" xfId="0" applyNumberFormat="1" applyFont="1" applyBorder="1" applyProtection="1">
      <protection locked="0"/>
    </xf>
    <xf numFmtId="0" fontId="8" fillId="0" borderId="58" xfId="0" applyFont="1" applyBorder="1" applyProtection="1"/>
    <xf numFmtId="1" fontId="8" fillId="0" borderId="58" xfId="0" applyNumberFormat="1" applyFont="1" applyBorder="1" applyProtection="1"/>
    <xf numFmtId="0" fontId="0" fillId="2" borderId="59" xfId="0" applyFill="1" applyBorder="1" applyProtection="1">
      <protection locked="0"/>
    </xf>
    <xf numFmtId="0" fontId="0" fillId="2" borderId="53" xfId="0" applyFill="1" applyBorder="1" applyProtection="1">
      <protection locked="0"/>
    </xf>
    <xf numFmtId="0" fontId="0" fillId="2" borderId="55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45" xfId="0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84" fontId="0" fillId="2" borderId="19" xfId="0" applyNumberFormat="1" applyFill="1" applyBorder="1" applyAlignment="1" applyProtection="1">
      <alignment horizontal="center"/>
      <protection locked="0"/>
    </xf>
    <xf numFmtId="184" fontId="0" fillId="2" borderId="7" xfId="0" applyNumberForma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0" fillId="2" borderId="67" xfId="0" applyFill="1" applyBorder="1" applyAlignment="1" applyProtection="1">
      <alignment horizontal="center"/>
      <protection locked="0"/>
    </xf>
    <xf numFmtId="187" fontId="0" fillId="2" borderId="47" xfId="0" applyNumberFormat="1" applyFill="1" applyBorder="1" applyAlignment="1" applyProtection="1">
      <alignment horizontal="center"/>
      <protection locked="0"/>
    </xf>
    <xf numFmtId="187" fontId="0" fillId="2" borderId="45" xfId="1" applyNumberFormat="1" applyFont="1" applyFill="1" applyBorder="1" applyAlignment="1" applyProtection="1">
      <alignment horizontal="center"/>
      <protection locked="0"/>
    </xf>
    <xf numFmtId="0" fontId="0" fillId="2" borderId="68" xfId="0" applyFill="1" applyBorder="1" applyAlignment="1" applyProtection="1">
      <alignment horizontal="left"/>
      <protection locked="0"/>
    </xf>
    <xf numFmtId="0" fontId="0" fillId="2" borderId="69" xfId="0" applyFill="1" applyBorder="1" applyAlignment="1" applyProtection="1">
      <alignment horizontal="left"/>
      <protection locked="0"/>
    </xf>
    <xf numFmtId="0" fontId="0" fillId="2" borderId="70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8" xfId="0" applyFill="1" applyBorder="1" applyAlignment="1" applyProtection="1">
      <alignment horizontal="center"/>
      <protection locked="0"/>
    </xf>
    <xf numFmtId="184" fontId="0" fillId="2" borderId="4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17" fontId="3" fillId="0" borderId="0" xfId="0" applyNumberFormat="1" applyFont="1"/>
    <xf numFmtId="0" fontId="29" fillId="0" borderId="0" xfId="0" applyFont="1"/>
    <xf numFmtId="2" fontId="3" fillId="2" borderId="19" xfId="0" applyNumberFormat="1" applyFon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46" xfId="0" applyFill="1" applyBorder="1" applyAlignment="1" applyProtection="1">
      <alignment horizontal="left"/>
      <protection locked="0"/>
    </xf>
    <xf numFmtId="0" fontId="3" fillId="2" borderId="59" xfId="0" applyFont="1" applyFill="1" applyBorder="1" applyAlignment="1" applyProtection="1">
      <alignment horizontal="left"/>
      <protection locked="0"/>
    </xf>
    <xf numFmtId="0" fontId="3" fillId="2" borderId="53" xfId="0" applyFont="1" applyFill="1" applyBorder="1" applyAlignment="1" applyProtection="1">
      <alignment horizontal="left"/>
      <protection locked="0"/>
    </xf>
    <xf numFmtId="0" fontId="3" fillId="2" borderId="65" xfId="0" applyFont="1" applyFill="1" applyBorder="1" applyAlignment="1" applyProtection="1">
      <alignment horizontal="left"/>
      <protection locked="0"/>
    </xf>
    <xf numFmtId="0" fontId="0" fillId="2" borderId="59" xfId="0" applyFill="1" applyBorder="1" applyAlignment="1" applyProtection="1">
      <alignment horizontal="left"/>
      <protection locked="0"/>
    </xf>
    <xf numFmtId="0" fontId="0" fillId="2" borderId="53" xfId="0" applyFill="1" applyBorder="1" applyAlignment="1" applyProtection="1">
      <alignment horizontal="left"/>
      <protection locked="0"/>
    </xf>
    <xf numFmtId="0" fontId="0" fillId="2" borderId="65" xfId="0" applyFill="1" applyBorder="1" applyAlignment="1" applyProtection="1">
      <alignment horizontal="left"/>
      <protection locked="0"/>
    </xf>
    <xf numFmtId="0" fontId="21" fillId="0" borderId="0" xfId="0" applyFont="1" applyAlignment="1"/>
    <xf numFmtId="0" fontId="22" fillId="0" borderId="0" xfId="0" applyFont="1" applyAlignment="1"/>
    <xf numFmtId="0" fontId="0" fillId="0" borderId="0" xfId="0" applyAlignment="1"/>
    <xf numFmtId="186" fontId="24" fillId="0" borderId="0" xfId="0" applyNumberFormat="1" applyFont="1" applyBorder="1" applyAlignment="1" applyProtection="1">
      <alignment horizontal="right"/>
      <protection hidden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2" borderId="60" xfId="0" applyFill="1" applyBorder="1" applyAlignment="1" applyProtection="1">
      <alignment horizontal="left"/>
      <protection locked="0"/>
    </xf>
    <xf numFmtId="0" fontId="0" fillId="2" borderId="32" xfId="0" applyFill="1" applyBorder="1" applyAlignment="1" applyProtection="1">
      <alignment horizontal="left"/>
      <protection locked="0"/>
    </xf>
    <xf numFmtId="0" fontId="0" fillId="2" borderId="61" xfId="0" applyFill="1" applyBorder="1" applyAlignment="1" applyProtection="1">
      <alignment horizontal="left"/>
      <protection locked="0"/>
    </xf>
    <xf numFmtId="0" fontId="0" fillId="2" borderId="62" xfId="0" applyFill="1" applyBorder="1" applyAlignment="1" applyProtection="1">
      <alignment horizontal="left"/>
      <protection locked="0"/>
    </xf>
    <xf numFmtId="0" fontId="0" fillId="2" borderId="63" xfId="0" applyFill="1" applyBorder="1" applyAlignment="1" applyProtection="1">
      <alignment horizontal="left"/>
      <protection locked="0"/>
    </xf>
    <xf numFmtId="0" fontId="0" fillId="2" borderId="64" xfId="0" applyFill="1" applyBorder="1" applyAlignment="1" applyProtection="1">
      <alignment horizontal="left"/>
      <protection locked="0"/>
    </xf>
    <xf numFmtId="0" fontId="0" fillId="2" borderId="38" xfId="0" applyFill="1" applyBorder="1" applyAlignment="1" applyProtection="1">
      <alignment horizontal="left"/>
      <protection locked="0"/>
    </xf>
    <xf numFmtId="0" fontId="0" fillId="2" borderId="35" xfId="0" applyFill="1" applyBorder="1" applyAlignment="1" applyProtection="1">
      <alignment horizontal="left"/>
      <protection locked="0"/>
    </xf>
    <xf numFmtId="0" fontId="0" fillId="2" borderId="66" xfId="0" applyFill="1" applyBorder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3" fontId="0" fillId="2" borderId="47" xfId="0" applyNumberFormat="1" applyFill="1" applyBorder="1" applyProtection="1">
      <protection locked="0"/>
    </xf>
    <xf numFmtId="3" fontId="0" fillId="2" borderId="45" xfId="0" applyNumberFormat="1" applyFill="1" applyBorder="1" applyProtection="1">
      <protection locked="0"/>
    </xf>
    <xf numFmtId="3" fontId="0" fillId="0" borderId="43" xfId="0" applyNumberFormat="1" applyBorder="1" applyProtection="1"/>
    <xf numFmtId="3" fontId="0" fillId="0" borderId="8" xfId="0" applyNumberFormat="1" applyBorder="1" applyProtection="1"/>
    <xf numFmtId="3" fontId="5" fillId="0" borderId="16" xfId="0" applyNumberFormat="1" applyFont="1" applyBorder="1" applyProtection="1"/>
    <xf numFmtId="3" fontId="5" fillId="0" borderId="15" xfId="0" applyNumberFormat="1" applyFont="1" applyBorder="1" applyProtection="1"/>
    <xf numFmtId="3" fontId="0" fillId="0" borderId="13" xfId="0" applyNumberFormat="1" applyBorder="1" applyProtection="1"/>
    <xf numFmtId="3" fontId="0" fillId="0" borderId="44" xfId="0" applyNumberFormat="1" applyBorder="1" applyProtection="1"/>
    <xf numFmtId="3" fontId="0" fillId="3" borderId="8" xfId="0" applyNumberFormat="1" applyFill="1" applyBorder="1" applyProtection="1"/>
    <xf numFmtId="3" fontId="0" fillId="0" borderId="12" xfId="0" applyNumberFormat="1" applyBorder="1" applyProtection="1"/>
    <xf numFmtId="3" fontId="0" fillId="3" borderId="43" xfId="0" applyNumberFormat="1" applyFill="1" applyBorder="1" applyProtection="1"/>
    <xf numFmtId="1" fontId="0" fillId="3" borderId="43" xfId="0" applyNumberFormat="1" applyFill="1" applyBorder="1" applyAlignment="1" applyProtection="1">
      <alignment horizontal="center"/>
    </xf>
    <xf numFmtId="3" fontId="0" fillId="0" borderId="7" xfId="0" applyNumberFormat="1" applyBorder="1" applyProtection="1"/>
    <xf numFmtId="3" fontId="5" fillId="0" borderId="22" xfId="0" applyNumberFormat="1" applyFont="1" applyBorder="1" applyProtection="1"/>
    <xf numFmtId="3" fontId="5" fillId="0" borderId="20" xfId="0" applyNumberFormat="1" applyFont="1" applyBorder="1" applyProtection="1"/>
    <xf numFmtId="3" fontId="0" fillId="0" borderId="10" xfId="0" applyNumberFormat="1" applyBorder="1" applyProtection="1"/>
    <xf numFmtId="3" fontId="5" fillId="0" borderId="26" xfId="0" applyNumberFormat="1" applyFont="1" applyBorder="1" applyProtection="1"/>
    <xf numFmtId="3" fontId="0" fillId="0" borderId="3" xfId="0" applyNumberFormat="1" applyBorder="1" applyProtection="1"/>
    <xf numFmtId="3" fontId="5" fillId="0" borderId="27" xfId="0" applyNumberFormat="1" applyFont="1" applyBorder="1" applyProtection="1"/>
    <xf numFmtId="3" fontId="5" fillId="0" borderId="3" xfId="0" applyNumberFormat="1" applyFont="1" applyBorder="1" applyProtection="1"/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472440</xdr:colOff>
          <xdr:row>1</xdr:row>
          <xdr:rowOff>144780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-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O13" sqref="O13"/>
    </sheetView>
  </sheetViews>
  <sheetFormatPr defaultRowHeight="13.2" x14ac:dyDescent="0.25"/>
  <cols>
    <col min="1" max="1" width="12.88671875" customWidth="1"/>
    <col min="2" max="2" width="7" customWidth="1"/>
    <col min="3" max="4" width="5.6640625" customWidth="1"/>
    <col min="5" max="5" width="9.44140625" customWidth="1"/>
    <col min="9" max="9" width="12.33203125" style="3" customWidth="1"/>
    <col min="10" max="10" width="13.88671875" customWidth="1"/>
    <col min="11" max="11" width="12.6640625" style="3" customWidth="1"/>
    <col min="13" max="13" width="9.109375" style="3" customWidth="1"/>
  </cols>
  <sheetData>
    <row r="1" spans="1:14" s="6" customFormat="1" ht="21" x14ac:dyDescent="0.4">
      <c r="A1" s="78" t="str">
        <f>CHAR(169)</f>
        <v>©</v>
      </c>
      <c r="B1" s="79" t="s">
        <v>56</v>
      </c>
      <c r="C1" s="7"/>
      <c r="D1" s="7"/>
      <c r="E1" s="8"/>
      <c r="G1" s="23" t="s">
        <v>0</v>
      </c>
      <c r="H1" s="24" t="s">
        <v>37</v>
      </c>
      <c r="I1" s="9"/>
      <c r="J1" s="23" t="s">
        <v>1</v>
      </c>
      <c r="K1" s="108"/>
      <c r="L1" s="109"/>
      <c r="M1" s="110"/>
      <c r="N1" s="7"/>
    </row>
    <row r="2" spans="1:14" x14ac:dyDescent="0.25">
      <c r="A2" s="10" t="s">
        <v>34</v>
      </c>
      <c r="B2" s="8"/>
      <c r="C2" s="8"/>
      <c r="D2" s="8"/>
      <c r="E2" s="10"/>
      <c r="F2" s="8"/>
      <c r="G2" s="10"/>
      <c r="H2" s="8"/>
      <c r="I2" s="11"/>
      <c r="J2" s="8"/>
      <c r="K2" s="11"/>
      <c r="L2" s="8"/>
      <c r="M2"/>
    </row>
    <row r="3" spans="1:14" s="2" customFormat="1" ht="10.199999999999999" x14ac:dyDescent="0.2">
      <c r="A3" s="30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1" t="s">
        <v>7</v>
      </c>
      <c r="G3" s="31" t="s">
        <v>8</v>
      </c>
      <c r="H3" s="47" t="s">
        <v>9</v>
      </c>
      <c r="I3" s="32" t="s">
        <v>10</v>
      </c>
      <c r="J3" s="31" t="s">
        <v>11</v>
      </c>
      <c r="K3" s="33" t="s">
        <v>12</v>
      </c>
      <c r="L3" s="12"/>
    </row>
    <row r="4" spans="1:14" x14ac:dyDescent="0.25">
      <c r="A4" s="136"/>
      <c r="B4" s="117"/>
      <c r="C4" s="117"/>
      <c r="D4" s="117"/>
      <c r="E4" s="120"/>
      <c r="F4" s="120"/>
      <c r="G4" s="170" t="str">
        <f t="shared" ref="G4:G19" si="0">IF(B4=0," ",(B4*C4*D4))</f>
        <v xml:space="preserve"> </v>
      </c>
      <c r="H4" s="121"/>
      <c r="I4" s="170" t="str">
        <f t="shared" ref="I4:I19" si="1">IF(B4=0," ",(G4*H4))</f>
        <v xml:space="preserve"> </v>
      </c>
      <c r="J4" s="115"/>
      <c r="K4" s="167" t="str">
        <f>IF(B4=0," ",(I4*J4)/1000)</f>
        <v xml:space="preserve"> </v>
      </c>
      <c r="L4" s="8"/>
      <c r="M4"/>
    </row>
    <row r="5" spans="1:14" x14ac:dyDescent="0.25">
      <c r="A5" s="137"/>
      <c r="B5" s="117"/>
      <c r="C5" s="117"/>
      <c r="D5" s="117"/>
      <c r="E5" s="120"/>
      <c r="F5" s="120"/>
      <c r="G5" s="163" t="str">
        <f t="shared" si="0"/>
        <v xml:space="preserve"> </v>
      </c>
      <c r="H5" s="121"/>
      <c r="I5" s="163" t="str">
        <f t="shared" si="1"/>
        <v xml:space="preserve"> </v>
      </c>
      <c r="J5" s="116"/>
      <c r="K5" s="168" t="str">
        <f t="shared" ref="K5:K19" si="2">IF(B5=0," ",(I5*J5)/1000)</f>
        <v xml:space="preserve"> </v>
      </c>
      <c r="L5" s="8"/>
      <c r="M5"/>
    </row>
    <row r="6" spans="1:14" x14ac:dyDescent="0.25">
      <c r="A6" s="137"/>
      <c r="B6" s="117"/>
      <c r="C6" s="117"/>
      <c r="D6" s="117"/>
      <c r="E6" s="120"/>
      <c r="F6" s="120"/>
      <c r="G6" s="163" t="str">
        <f t="shared" si="0"/>
        <v xml:space="preserve"> </v>
      </c>
      <c r="H6" s="121"/>
      <c r="I6" s="163" t="str">
        <f t="shared" si="1"/>
        <v xml:space="preserve"> </v>
      </c>
      <c r="J6" s="116"/>
      <c r="K6" s="168" t="str">
        <f t="shared" si="2"/>
        <v xml:space="preserve"> </v>
      </c>
      <c r="L6" s="8"/>
      <c r="M6"/>
    </row>
    <row r="7" spans="1:14" x14ac:dyDescent="0.25">
      <c r="A7" s="137"/>
      <c r="B7" s="117"/>
      <c r="C7" s="117"/>
      <c r="D7" s="117"/>
      <c r="E7" s="120"/>
      <c r="F7" s="120"/>
      <c r="G7" s="163" t="str">
        <f t="shared" si="0"/>
        <v xml:space="preserve"> </v>
      </c>
      <c r="H7" s="121"/>
      <c r="I7" s="163" t="str">
        <f t="shared" si="1"/>
        <v xml:space="preserve"> </v>
      </c>
      <c r="J7" s="116"/>
      <c r="K7" s="168" t="str">
        <f t="shared" si="2"/>
        <v xml:space="preserve"> </v>
      </c>
      <c r="L7" s="8"/>
      <c r="M7"/>
    </row>
    <row r="8" spans="1:14" x14ac:dyDescent="0.25">
      <c r="A8" s="137"/>
      <c r="B8" s="117"/>
      <c r="C8" s="117"/>
      <c r="D8" s="117"/>
      <c r="E8" s="120"/>
      <c r="F8" s="120"/>
      <c r="G8" s="163" t="str">
        <f t="shared" si="0"/>
        <v xml:space="preserve"> </v>
      </c>
      <c r="H8" s="121"/>
      <c r="I8" s="163" t="str">
        <f t="shared" si="1"/>
        <v xml:space="preserve"> </v>
      </c>
      <c r="J8" s="116"/>
      <c r="K8" s="168" t="str">
        <f t="shared" si="2"/>
        <v xml:space="preserve"> </v>
      </c>
      <c r="L8" s="8"/>
      <c r="M8"/>
    </row>
    <row r="9" spans="1:14" x14ac:dyDescent="0.25">
      <c r="A9" s="137"/>
      <c r="B9" s="117"/>
      <c r="C9" s="117"/>
      <c r="D9" s="117"/>
      <c r="E9" s="120"/>
      <c r="F9" s="120"/>
      <c r="G9" s="163" t="str">
        <f t="shared" si="0"/>
        <v xml:space="preserve"> </v>
      </c>
      <c r="H9" s="121"/>
      <c r="I9" s="163" t="str">
        <f t="shared" si="1"/>
        <v xml:space="preserve"> </v>
      </c>
      <c r="J9" s="116"/>
      <c r="K9" s="168" t="str">
        <f t="shared" si="2"/>
        <v xml:space="preserve"> </v>
      </c>
      <c r="L9" s="8"/>
      <c r="M9"/>
    </row>
    <row r="10" spans="1:14" x14ac:dyDescent="0.25">
      <c r="A10" s="137"/>
      <c r="B10" s="117"/>
      <c r="C10" s="117"/>
      <c r="D10" s="117"/>
      <c r="E10" s="120"/>
      <c r="F10" s="120"/>
      <c r="G10" s="163" t="str">
        <f t="shared" si="0"/>
        <v xml:space="preserve"> </v>
      </c>
      <c r="H10" s="121"/>
      <c r="I10" s="163" t="str">
        <f t="shared" si="1"/>
        <v xml:space="preserve"> </v>
      </c>
      <c r="J10" s="116"/>
      <c r="K10" s="168" t="str">
        <f t="shared" si="2"/>
        <v xml:space="preserve"> </v>
      </c>
      <c r="L10" s="8"/>
      <c r="M10"/>
    </row>
    <row r="11" spans="1:14" x14ac:dyDescent="0.25">
      <c r="A11" s="137"/>
      <c r="B11" s="117"/>
      <c r="C11" s="117"/>
      <c r="D11" s="117"/>
      <c r="E11" s="120"/>
      <c r="F11" s="120"/>
      <c r="G11" s="163" t="str">
        <f t="shared" si="0"/>
        <v xml:space="preserve"> </v>
      </c>
      <c r="H11" s="121"/>
      <c r="I11" s="163" t="str">
        <f t="shared" si="1"/>
        <v xml:space="preserve"> </v>
      </c>
      <c r="J11" s="116"/>
      <c r="K11" s="168" t="str">
        <f t="shared" si="2"/>
        <v xml:space="preserve"> </v>
      </c>
      <c r="L11" s="8"/>
      <c r="M11"/>
    </row>
    <row r="12" spans="1:14" x14ac:dyDescent="0.25">
      <c r="A12" s="137"/>
      <c r="B12" s="117"/>
      <c r="C12" s="117"/>
      <c r="D12" s="117"/>
      <c r="E12" s="120"/>
      <c r="F12" s="120"/>
      <c r="G12" s="163" t="str">
        <f t="shared" si="0"/>
        <v xml:space="preserve"> </v>
      </c>
      <c r="H12" s="121"/>
      <c r="I12" s="163" t="str">
        <f t="shared" si="1"/>
        <v xml:space="preserve"> </v>
      </c>
      <c r="J12" s="116"/>
      <c r="K12" s="168" t="str">
        <f t="shared" si="2"/>
        <v xml:space="preserve"> </v>
      </c>
      <c r="L12" s="8"/>
      <c r="M12"/>
    </row>
    <row r="13" spans="1:14" x14ac:dyDescent="0.25">
      <c r="A13" s="137"/>
      <c r="B13" s="117"/>
      <c r="C13" s="117"/>
      <c r="D13" s="117"/>
      <c r="E13" s="120"/>
      <c r="F13" s="120"/>
      <c r="G13" s="163" t="str">
        <f t="shared" si="0"/>
        <v xml:space="preserve"> </v>
      </c>
      <c r="H13" s="121"/>
      <c r="I13" s="163" t="str">
        <f t="shared" si="1"/>
        <v xml:space="preserve"> </v>
      </c>
      <c r="J13" s="116"/>
      <c r="K13" s="168" t="str">
        <f t="shared" si="2"/>
        <v xml:space="preserve"> </v>
      </c>
      <c r="L13" s="8"/>
      <c r="M13"/>
    </row>
    <row r="14" spans="1:14" x14ac:dyDescent="0.25">
      <c r="A14" s="136"/>
      <c r="B14" s="117"/>
      <c r="C14" s="117"/>
      <c r="D14" s="117"/>
      <c r="E14" s="120"/>
      <c r="F14" s="120"/>
      <c r="G14" s="163" t="str">
        <f t="shared" si="0"/>
        <v xml:space="preserve"> </v>
      </c>
      <c r="H14" s="121"/>
      <c r="I14" s="163" t="str">
        <f t="shared" si="1"/>
        <v xml:space="preserve"> </v>
      </c>
      <c r="J14" s="116"/>
      <c r="K14" s="168" t="str">
        <f t="shared" si="2"/>
        <v xml:space="preserve"> </v>
      </c>
      <c r="L14" s="8"/>
      <c r="M14"/>
    </row>
    <row r="15" spans="1:14" x14ac:dyDescent="0.25">
      <c r="A15" s="137"/>
      <c r="B15" s="117"/>
      <c r="C15" s="117"/>
      <c r="D15" s="117"/>
      <c r="E15" s="120"/>
      <c r="F15" s="120"/>
      <c r="G15" s="163" t="str">
        <f t="shared" si="0"/>
        <v xml:space="preserve"> </v>
      </c>
      <c r="H15" s="121"/>
      <c r="I15" s="163" t="str">
        <f t="shared" si="1"/>
        <v xml:space="preserve"> </v>
      </c>
      <c r="J15" s="116"/>
      <c r="K15" s="168" t="str">
        <f t="shared" si="2"/>
        <v xml:space="preserve"> </v>
      </c>
      <c r="L15" s="8"/>
      <c r="M15"/>
    </row>
    <row r="16" spans="1:14" x14ac:dyDescent="0.25">
      <c r="A16" s="137"/>
      <c r="B16" s="117"/>
      <c r="C16" s="117"/>
      <c r="D16" s="117"/>
      <c r="E16" s="120"/>
      <c r="F16" s="120"/>
      <c r="G16" s="163" t="str">
        <f t="shared" si="0"/>
        <v xml:space="preserve"> </v>
      </c>
      <c r="H16" s="121"/>
      <c r="I16" s="163" t="str">
        <f t="shared" si="1"/>
        <v xml:space="preserve"> </v>
      </c>
      <c r="J16" s="116"/>
      <c r="K16" s="168" t="str">
        <f t="shared" si="2"/>
        <v xml:space="preserve"> </v>
      </c>
      <c r="L16" s="8"/>
      <c r="M16"/>
    </row>
    <row r="17" spans="1:14" x14ac:dyDescent="0.25">
      <c r="A17" s="137"/>
      <c r="B17" s="117"/>
      <c r="C17" s="117"/>
      <c r="D17" s="117"/>
      <c r="E17" s="120"/>
      <c r="F17" s="120"/>
      <c r="G17" s="163" t="str">
        <f t="shared" si="0"/>
        <v xml:space="preserve"> </v>
      </c>
      <c r="H17" s="121"/>
      <c r="I17" s="163" t="str">
        <f t="shared" si="1"/>
        <v xml:space="preserve"> </v>
      </c>
      <c r="J17" s="116"/>
      <c r="K17" s="168" t="str">
        <f t="shared" si="2"/>
        <v xml:space="preserve"> </v>
      </c>
      <c r="L17" s="8"/>
      <c r="M17"/>
    </row>
    <row r="18" spans="1:14" x14ac:dyDescent="0.25">
      <c r="A18" s="137"/>
      <c r="B18" s="117"/>
      <c r="C18" s="117"/>
      <c r="D18" s="117"/>
      <c r="E18" s="120"/>
      <c r="F18" s="120"/>
      <c r="G18" s="163" t="str">
        <f t="shared" si="0"/>
        <v xml:space="preserve"> </v>
      </c>
      <c r="H18" s="121"/>
      <c r="I18" s="163" t="str">
        <f t="shared" si="1"/>
        <v xml:space="preserve"> </v>
      </c>
      <c r="J18" s="116"/>
      <c r="K18" s="168" t="str">
        <f t="shared" si="2"/>
        <v xml:space="preserve"> </v>
      </c>
      <c r="L18" s="8"/>
      <c r="M18"/>
    </row>
    <row r="19" spans="1:14" x14ac:dyDescent="0.25">
      <c r="A19" s="138"/>
      <c r="B19" s="117"/>
      <c r="C19" s="117"/>
      <c r="D19" s="117"/>
      <c r="E19" s="120"/>
      <c r="F19" s="120"/>
      <c r="G19" s="163" t="str">
        <f t="shared" si="0"/>
        <v xml:space="preserve"> </v>
      </c>
      <c r="H19" s="121"/>
      <c r="I19" s="163" t="str">
        <f t="shared" si="1"/>
        <v xml:space="preserve"> </v>
      </c>
      <c r="J19" s="116"/>
      <c r="K19" s="168" t="str">
        <f t="shared" si="2"/>
        <v xml:space="preserve"> </v>
      </c>
      <c r="L19" s="8"/>
      <c r="M19"/>
    </row>
    <row r="20" spans="1:14" x14ac:dyDescent="0.25">
      <c r="A20" s="93" t="s">
        <v>38</v>
      </c>
      <c r="B20" s="34"/>
      <c r="C20" s="34"/>
      <c r="D20" s="34"/>
      <c r="E20" s="34"/>
      <c r="F20" s="34"/>
      <c r="G20" s="65" t="s">
        <v>13</v>
      </c>
      <c r="H20" s="66" t="s">
        <v>14</v>
      </c>
      <c r="I20" s="171"/>
      <c r="J20" s="172"/>
      <c r="K20" s="169"/>
      <c r="L20" s="8"/>
      <c r="M20"/>
    </row>
    <row r="21" spans="1:14" x14ac:dyDescent="0.25">
      <c r="A21" s="151"/>
      <c r="B21" s="152"/>
      <c r="C21" s="152"/>
      <c r="D21" s="152"/>
      <c r="E21" s="152"/>
      <c r="F21" s="153"/>
      <c r="G21" s="161"/>
      <c r="H21" s="122"/>
      <c r="I21" s="163" t="str">
        <f>IF(G21="","",G21*H21)</f>
        <v/>
      </c>
      <c r="J21" s="116"/>
      <c r="K21" s="164" t="str">
        <f t="shared" ref="K21:K32" si="3">IF(G21=0," ",(I21*J21)/1000)</f>
        <v xml:space="preserve"> </v>
      </c>
      <c r="L21" s="8"/>
      <c r="M21"/>
    </row>
    <row r="22" spans="1:14" x14ac:dyDescent="0.25">
      <c r="A22" s="154"/>
      <c r="B22" s="155"/>
      <c r="C22" s="155"/>
      <c r="D22" s="155"/>
      <c r="E22" s="155"/>
      <c r="F22" s="156"/>
      <c r="G22" s="161"/>
      <c r="H22" s="122"/>
      <c r="I22" s="163" t="str">
        <f t="shared" ref="I22:I31" si="4">IF(G22="","",G22*H22)</f>
        <v/>
      </c>
      <c r="J22" s="116"/>
      <c r="K22" s="164" t="str">
        <f t="shared" si="3"/>
        <v xml:space="preserve"> </v>
      </c>
      <c r="L22" s="8"/>
      <c r="M22"/>
    </row>
    <row r="23" spans="1:14" x14ac:dyDescent="0.25">
      <c r="A23" s="124"/>
      <c r="B23" s="125"/>
      <c r="C23" s="125"/>
      <c r="D23" s="125"/>
      <c r="E23" s="125"/>
      <c r="F23" s="126"/>
      <c r="G23" s="161"/>
      <c r="H23" s="122"/>
      <c r="I23" s="163" t="str">
        <f t="shared" si="4"/>
        <v/>
      </c>
      <c r="J23" s="116"/>
      <c r="K23" s="164" t="str">
        <f t="shared" si="3"/>
        <v xml:space="preserve"> </v>
      </c>
      <c r="L23" s="8"/>
      <c r="M23"/>
    </row>
    <row r="24" spans="1:14" x14ac:dyDescent="0.25">
      <c r="A24" s="139"/>
      <c r="B24" s="140"/>
      <c r="C24" s="140"/>
      <c r="D24" s="140"/>
      <c r="E24" s="140"/>
      <c r="F24" s="141"/>
      <c r="G24" s="161"/>
      <c r="H24" s="122"/>
      <c r="I24" s="163" t="str">
        <f t="shared" si="4"/>
        <v/>
      </c>
      <c r="J24" s="116"/>
      <c r="K24" s="164" t="str">
        <f t="shared" si="3"/>
        <v xml:space="preserve"> </v>
      </c>
      <c r="L24" s="8"/>
      <c r="M24"/>
    </row>
    <row r="25" spans="1:14" x14ac:dyDescent="0.25">
      <c r="A25" s="142"/>
      <c r="B25" s="143"/>
      <c r="C25" s="143"/>
      <c r="D25" s="143"/>
      <c r="E25" s="143"/>
      <c r="F25" s="144"/>
      <c r="G25" s="161"/>
      <c r="H25" s="122"/>
      <c r="I25" s="163" t="str">
        <f t="shared" si="4"/>
        <v/>
      </c>
      <c r="J25" s="116"/>
      <c r="K25" s="164" t="str">
        <f t="shared" si="3"/>
        <v xml:space="preserve"> </v>
      </c>
      <c r="L25" s="8"/>
      <c r="M25"/>
    </row>
    <row r="26" spans="1:14" x14ac:dyDescent="0.25">
      <c r="A26" s="142"/>
      <c r="B26" s="143"/>
      <c r="C26" s="143"/>
      <c r="D26" s="143"/>
      <c r="E26" s="143"/>
      <c r="F26" s="144"/>
      <c r="G26" s="161"/>
      <c r="H26" s="122"/>
      <c r="I26" s="163" t="str">
        <f t="shared" si="4"/>
        <v/>
      </c>
      <c r="J26" s="116"/>
      <c r="K26" s="164" t="str">
        <f t="shared" si="3"/>
        <v xml:space="preserve"> </v>
      </c>
      <c r="L26" s="8"/>
      <c r="M26"/>
    </row>
    <row r="27" spans="1:14" x14ac:dyDescent="0.25">
      <c r="A27" s="142"/>
      <c r="B27" s="143"/>
      <c r="C27" s="143"/>
      <c r="D27" s="143"/>
      <c r="E27" s="143"/>
      <c r="F27" s="144"/>
      <c r="G27" s="161"/>
      <c r="H27" s="122"/>
      <c r="I27" s="163" t="str">
        <f t="shared" si="4"/>
        <v/>
      </c>
      <c r="J27" s="116"/>
      <c r="K27" s="164" t="str">
        <f t="shared" si="3"/>
        <v xml:space="preserve"> </v>
      </c>
      <c r="L27" s="8"/>
      <c r="M27"/>
    </row>
    <row r="28" spans="1:14" x14ac:dyDescent="0.25">
      <c r="A28" s="142"/>
      <c r="B28" s="143"/>
      <c r="C28" s="143"/>
      <c r="D28" s="143"/>
      <c r="E28" s="143"/>
      <c r="F28" s="144"/>
      <c r="G28" s="161"/>
      <c r="H28" s="122"/>
      <c r="I28" s="163" t="str">
        <f t="shared" si="4"/>
        <v/>
      </c>
      <c r="J28" s="116"/>
      <c r="K28" s="164" t="str">
        <f t="shared" si="3"/>
        <v xml:space="preserve"> </v>
      </c>
      <c r="L28" s="8"/>
      <c r="M28"/>
    </row>
    <row r="29" spans="1:14" x14ac:dyDescent="0.25">
      <c r="A29" s="142"/>
      <c r="B29" s="143"/>
      <c r="C29" s="143"/>
      <c r="D29" s="143"/>
      <c r="E29" s="143"/>
      <c r="F29" s="144"/>
      <c r="G29" s="161"/>
      <c r="H29" s="122"/>
      <c r="I29" s="163" t="str">
        <f t="shared" si="4"/>
        <v/>
      </c>
      <c r="J29" s="116"/>
      <c r="K29" s="164" t="str">
        <f t="shared" si="3"/>
        <v xml:space="preserve"> </v>
      </c>
      <c r="L29" s="8"/>
      <c r="M29"/>
    </row>
    <row r="30" spans="1:14" x14ac:dyDescent="0.25">
      <c r="A30" s="142"/>
      <c r="B30" s="143"/>
      <c r="C30" s="143"/>
      <c r="D30" s="143"/>
      <c r="E30" s="143"/>
      <c r="F30" s="144"/>
      <c r="G30" s="161"/>
      <c r="H30" s="122"/>
      <c r="I30" s="163" t="str">
        <f t="shared" si="4"/>
        <v/>
      </c>
      <c r="J30" s="116"/>
      <c r="K30" s="164" t="str">
        <f t="shared" si="3"/>
        <v xml:space="preserve"> </v>
      </c>
      <c r="L30" s="8"/>
      <c r="M30"/>
    </row>
    <row r="31" spans="1:14" x14ac:dyDescent="0.25">
      <c r="A31" s="142"/>
      <c r="B31" s="143"/>
      <c r="C31" s="143"/>
      <c r="D31" s="143"/>
      <c r="E31" s="143"/>
      <c r="F31" s="144"/>
      <c r="G31" s="161"/>
      <c r="H31" s="122"/>
      <c r="I31" s="163" t="str">
        <f t="shared" si="4"/>
        <v/>
      </c>
      <c r="J31" s="116"/>
      <c r="K31" s="164" t="str">
        <f t="shared" si="3"/>
        <v xml:space="preserve"> </v>
      </c>
      <c r="L31" s="8"/>
      <c r="M31"/>
    </row>
    <row r="32" spans="1:14" ht="13.8" thickBot="1" x14ac:dyDescent="0.3">
      <c r="A32" s="157"/>
      <c r="B32" s="158"/>
      <c r="C32" s="158"/>
      <c r="D32" s="158"/>
      <c r="E32" s="158"/>
      <c r="F32" s="159"/>
      <c r="G32" s="162"/>
      <c r="H32" s="123"/>
      <c r="I32" s="163" t="str">
        <f>IF(G32="","",G32*H32)</f>
        <v/>
      </c>
      <c r="J32" s="116"/>
      <c r="K32" s="164" t="str">
        <f t="shared" si="3"/>
        <v xml:space="preserve"> </v>
      </c>
      <c r="L32" s="8"/>
      <c r="M32"/>
      <c r="N32" s="89"/>
    </row>
    <row r="33" spans="1:13" s="4" customFormat="1" ht="16.2" thickTop="1" x14ac:dyDescent="0.3">
      <c r="B33" s="37"/>
      <c r="C33" s="37"/>
      <c r="D33" s="37"/>
      <c r="E33" s="37"/>
      <c r="F33" s="38"/>
      <c r="G33" s="35" t="s">
        <v>15</v>
      </c>
      <c r="H33" s="36"/>
      <c r="I33" s="166">
        <f>SUM(I4:I32)</f>
        <v>0</v>
      </c>
      <c r="J33" s="36"/>
      <c r="K33" s="165">
        <f>SUM(K4:K32)</f>
        <v>0</v>
      </c>
      <c r="L33" s="16"/>
    </row>
    <row r="34" spans="1:13" s="4" customFormat="1" ht="15.6" x14ac:dyDescent="0.3">
      <c r="B34" s="102"/>
      <c r="C34" s="102"/>
      <c r="D34" s="102"/>
      <c r="E34" s="102"/>
      <c r="F34" s="102"/>
      <c r="G34" s="102"/>
      <c r="H34" s="102"/>
      <c r="I34" s="104"/>
      <c r="J34" s="102"/>
      <c r="K34" s="104"/>
      <c r="L34" s="16"/>
    </row>
    <row r="35" spans="1:13" ht="15.6" x14ac:dyDescent="0.3">
      <c r="B35" s="17"/>
      <c r="C35" s="8"/>
      <c r="D35" s="8"/>
      <c r="E35" s="8"/>
      <c r="F35" s="8"/>
      <c r="G35" s="8"/>
      <c r="H35" s="8"/>
      <c r="I35" s="11"/>
      <c r="J35" s="8"/>
      <c r="K35" s="11"/>
      <c r="L35" s="8"/>
      <c r="M35"/>
    </row>
    <row r="36" spans="1:13" s="2" customFormat="1" ht="15.6" x14ac:dyDescent="0.3">
      <c r="A36" s="27" t="s">
        <v>16</v>
      </c>
      <c r="B36" s="21"/>
      <c r="C36" s="21"/>
      <c r="D36" s="21"/>
      <c r="E36" s="42" t="s">
        <v>17</v>
      </c>
      <c r="F36" s="39" t="s">
        <v>18</v>
      </c>
      <c r="G36" s="39" t="s">
        <v>19</v>
      </c>
      <c r="H36" s="39" t="s">
        <v>20</v>
      </c>
      <c r="I36" s="40" t="s">
        <v>10</v>
      </c>
      <c r="J36" s="39" t="s">
        <v>11</v>
      </c>
      <c r="K36" s="41" t="s">
        <v>12</v>
      </c>
      <c r="L36" s="12"/>
    </row>
    <row r="37" spans="1:13" x14ac:dyDescent="0.25">
      <c r="A37" s="95" t="s">
        <v>21</v>
      </c>
      <c r="B37" s="96"/>
      <c r="C37" s="96"/>
      <c r="D37" s="97"/>
      <c r="E37" s="85"/>
      <c r="F37" s="81"/>
      <c r="G37" s="173" t="str">
        <f>IF(E37=0," ",(E37*F37))</f>
        <v xml:space="preserve"> </v>
      </c>
      <c r="H37" s="115"/>
      <c r="I37" s="173" t="str">
        <f>IF(E37=0," ",(G37*H37))</f>
        <v xml:space="preserve"> </v>
      </c>
      <c r="J37" s="115"/>
      <c r="K37" s="164" t="str">
        <f>IF(E37=0," ",(I37*J37)/1000)</f>
        <v xml:space="preserve"> </v>
      </c>
      <c r="L37" s="8"/>
      <c r="M37"/>
    </row>
    <row r="38" spans="1:13" x14ac:dyDescent="0.25">
      <c r="A38" s="111"/>
      <c r="B38" s="112"/>
      <c r="C38" s="98"/>
      <c r="D38" s="99"/>
      <c r="E38" s="94"/>
      <c r="F38" s="82"/>
      <c r="G38" s="173" t="str">
        <f t="shared" ref="G38:G43" si="5">IF(E38=0," ",(E38*F38))</f>
        <v xml:space="preserve"> </v>
      </c>
      <c r="H38" s="116"/>
      <c r="I38" s="173" t="str">
        <f t="shared" ref="I38:I43" si="6">IF(E38=0," ",(G38*H38))</f>
        <v xml:space="preserve"> </v>
      </c>
      <c r="J38" s="116"/>
      <c r="K38" s="164" t="str">
        <f t="shared" ref="K38:K43" si="7">IF(E38=0," ",(I38*J38)/1000)</f>
        <v xml:space="preserve"> </v>
      </c>
      <c r="L38" s="8"/>
      <c r="M38"/>
    </row>
    <row r="39" spans="1:13" x14ac:dyDescent="0.25">
      <c r="A39" s="111"/>
      <c r="B39" s="112"/>
      <c r="C39" s="98"/>
      <c r="D39" s="99"/>
      <c r="E39" s="94"/>
      <c r="F39" s="82"/>
      <c r="G39" s="173" t="str">
        <f t="shared" si="5"/>
        <v xml:space="preserve"> </v>
      </c>
      <c r="H39" s="116"/>
      <c r="I39" s="173" t="str">
        <f t="shared" si="6"/>
        <v xml:space="preserve"> </v>
      </c>
      <c r="J39" s="116"/>
      <c r="K39" s="164" t="str">
        <f t="shared" si="7"/>
        <v xml:space="preserve"> </v>
      </c>
      <c r="L39" s="8"/>
      <c r="M39"/>
    </row>
    <row r="40" spans="1:13" x14ac:dyDescent="0.25">
      <c r="A40" s="111"/>
      <c r="B40" s="112"/>
      <c r="C40" s="98"/>
      <c r="D40" s="99"/>
      <c r="E40" s="94"/>
      <c r="F40" s="82"/>
      <c r="G40" s="173" t="str">
        <f t="shared" si="5"/>
        <v xml:space="preserve"> </v>
      </c>
      <c r="H40" s="116"/>
      <c r="I40" s="173" t="str">
        <f t="shared" si="6"/>
        <v xml:space="preserve"> </v>
      </c>
      <c r="J40" s="116"/>
      <c r="K40" s="164" t="str">
        <f t="shared" si="7"/>
        <v xml:space="preserve"> </v>
      </c>
      <c r="L40" s="8"/>
      <c r="M40"/>
    </row>
    <row r="41" spans="1:13" x14ac:dyDescent="0.25">
      <c r="A41" s="111"/>
      <c r="B41" s="112"/>
      <c r="C41" s="98"/>
      <c r="D41" s="99"/>
      <c r="E41" s="94"/>
      <c r="F41" s="82"/>
      <c r="G41" s="173" t="str">
        <f t="shared" si="5"/>
        <v xml:space="preserve"> </v>
      </c>
      <c r="H41" s="116"/>
      <c r="I41" s="173" t="str">
        <f t="shared" si="6"/>
        <v xml:space="preserve"> </v>
      </c>
      <c r="J41" s="116"/>
      <c r="K41" s="164" t="str">
        <f t="shared" si="7"/>
        <v xml:space="preserve"> </v>
      </c>
      <c r="L41" s="8"/>
      <c r="M41"/>
    </row>
    <row r="42" spans="1:13" x14ac:dyDescent="0.25">
      <c r="A42" s="111"/>
      <c r="B42" s="112"/>
      <c r="C42" s="98"/>
      <c r="D42" s="99"/>
      <c r="E42" s="94"/>
      <c r="F42" s="82"/>
      <c r="G42" s="173" t="str">
        <f t="shared" si="5"/>
        <v xml:space="preserve"> </v>
      </c>
      <c r="H42" s="116"/>
      <c r="I42" s="173" t="str">
        <f t="shared" si="6"/>
        <v xml:space="preserve"> </v>
      </c>
      <c r="J42" s="116"/>
      <c r="K42" s="164" t="str">
        <f t="shared" si="7"/>
        <v xml:space="preserve"> </v>
      </c>
      <c r="L42" s="8"/>
      <c r="M42"/>
    </row>
    <row r="43" spans="1:13" x14ac:dyDescent="0.25">
      <c r="A43" s="111"/>
      <c r="B43" s="113"/>
      <c r="C43" s="100"/>
      <c r="D43" s="101"/>
      <c r="E43" s="94"/>
      <c r="F43" s="82"/>
      <c r="G43" s="173" t="str">
        <f t="shared" si="5"/>
        <v xml:space="preserve"> </v>
      </c>
      <c r="H43" s="116"/>
      <c r="I43" s="173" t="str">
        <f t="shared" si="6"/>
        <v xml:space="preserve"> </v>
      </c>
      <c r="J43" s="116"/>
      <c r="K43" s="164" t="str">
        <f t="shared" si="7"/>
        <v xml:space="preserve"> </v>
      </c>
      <c r="L43" s="8"/>
      <c r="M43"/>
    </row>
    <row r="44" spans="1:13" ht="13.8" thickBot="1" x14ac:dyDescent="0.3">
      <c r="A44" s="84"/>
      <c r="B44" s="86"/>
      <c r="C44" s="86"/>
      <c r="D44" s="87"/>
      <c r="E44" s="83"/>
      <c r="F44" s="88"/>
      <c r="G44" s="173" t="str">
        <f>IF(E44=0," ",(E44*F44))</f>
        <v xml:space="preserve"> </v>
      </c>
      <c r="H44" s="116"/>
      <c r="I44" s="173" t="str">
        <f>IF(E44=0," ",(G44*H44))</f>
        <v xml:space="preserve"> </v>
      </c>
      <c r="J44" s="116"/>
      <c r="K44" s="164" t="str">
        <f>IF(E44=0," ",(I44*J44)/1000)</f>
        <v xml:space="preserve"> </v>
      </c>
      <c r="L44" s="8"/>
      <c r="M44"/>
    </row>
    <row r="45" spans="1:13" s="4" customFormat="1" ht="16.2" thickTop="1" x14ac:dyDescent="0.3">
      <c r="A45" s="44"/>
      <c r="B45" s="37"/>
      <c r="C45" s="37"/>
      <c r="D45" s="37"/>
      <c r="E45" s="37"/>
      <c r="F45" s="38"/>
      <c r="G45" s="69"/>
      <c r="H45" s="70" t="s">
        <v>22</v>
      </c>
      <c r="I45" s="175">
        <f>SUM(I37:I44)</f>
        <v>0</v>
      </c>
      <c r="J45" s="43"/>
      <c r="K45" s="174">
        <f>SUM(K37:K44)</f>
        <v>0</v>
      </c>
      <c r="L45" s="16"/>
    </row>
    <row r="46" spans="1:13" ht="13.8" thickBot="1" x14ac:dyDescent="0.3">
      <c r="A46" s="8"/>
      <c r="B46" s="8"/>
      <c r="C46" s="8"/>
      <c r="D46" s="8"/>
      <c r="E46" s="8"/>
      <c r="F46" s="8"/>
      <c r="G46" s="67"/>
      <c r="H46" s="8"/>
      <c r="I46" s="11"/>
      <c r="J46" s="8"/>
      <c r="K46" s="13"/>
      <c r="L46" s="8"/>
      <c r="M46"/>
    </row>
    <row r="47" spans="1:13" s="5" customFormat="1" ht="16.2" thickBot="1" x14ac:dyDescent="0.35">
      <c r="A47" s="25" t="s">
        <v>23</v>
      </c>
      <c r="B47" s="26"/>
      <c r="C47" s="26"/>
      <c r="D47" s="26"/>
      <c r="E47" s="26"/>
      <c r="F47" s="26"/>
      <c r="G47" s="26"/>
      <c r="H47" s="26"/>
      <c r="I47" s="71">
        <f>SUM(I33-I45)</f>
        <v>0</v>
      </c>
      <c r="J47" s="72"/>
      <c r="K47" s="73">
        <f>SUM(K33-K45)</f>
        <v>0</v>
      </c>
      <c r="L47" s="17"/>
    </row>
    <row r="48" spans="1:13" ht="13.8" thickBot="1" x14ac:dyDescent="0.3">
      <c r="A48" s="8"/>
      <c r="B48" s="8"/>
      <c r="C48" s="8"/>
      <c r="D48" s="8"/>
      <c r="E48" s="8"/>
      <c r="F48" s="8"/>
      <c r="G48" s="8"/>
      <c r="H48" s="8"/>
      <c r="I48" s="11"/>
      <c r="J48" s="8"/>
      <c r="K48" s="11"/>
      <c r="L48" s="8"/>
      <c r="M48"/>
    </row>
    <row r="49" spans="1:13" ht="13.8" thickBot="1" x14ac:dyDescent="0.3">
      <c r="A49" s="8"/>
      <c r="B49" s="8"/>
      <c r="C49" s="8"/>
      <c r="D49" s="8"/>
      <c r="E49" s="105" t="s">
        <v>39</v>
      </c>
      <c r="F49" s="75"/>
      <c r="G49" s="75"/>
      <c r="H49" s="75"/>
      <c r="I49" s="76"/>
      <c r="J49" s="77" t="str">
        <f>IF(K47=0," ",(K47/I47)*1000)</f>
        <v xml:space="preserve"> </v>
      </c>
      <c r="K49" s="11"/>
      <c r="L49" s="8"/>
      <c r="M49"/>
    </row>
    <row r="50" spans="1:13" x14ac:dyDescent="0.25">
      <c r="A50" s="8"/>
      <c r="B50" s="8"/>
      <c r="C50" s="8"/>
      <c r="D50" s="8"/>
      <c r="E50" s="18"/>
      <c r="F50" s="18"/>
      <c r="G50" s="18"/>
      <c r="H50" s="18"/>
      <c r="I50" s="19"/>
      <c r="J50" s="22"/>
      <c r="K50" s="11"/>
      <c r="L50" s="8"/>
      <c r="M50"/>
    </row>
    <row r="51" spans="1:13" s="1" customFormat="1" ht="10.199999999999999" x14ac:dyDescent="0.2">
      <c r="A51" s="45" t="s">
        <v>24</v>
      </c>
      <c r="B51" s="46"/>
      <c r="C51" s="46"/>
      <c r="D51" s="74"/>
      <c r="E51" s="50" t="s">
        <v>25</v>
      </c>
      <c r="F51" s="47" t="s">
        <v>26</v>
      </c>
      <c r="G51" s="47" t="s">
        <v>19</v>
      </c>
      <c r="H51" s="47" t="s">
        <v>20</v>
      </c>
      <c r="I51" s="48" t="s">
        <v>10</v>
      </c>
      <c r="J51" s="20"/>
    </row>
    <row r="52" spans="1:13" x14ac:dyDescent="0.25">
      <c r="A52" s="29" t="s">
        <v>27</v>
      </c>
      <c r="B52" s="59"/>
      <c r="C52" s="60"/>
      <c r="D52" s="61"/>
      <c r="E52" s="127"/>
      <c r="F52" s="114"/>
      <c r="G52" s="49" t="str">
        <f t="shared" ref="G52:G57" si="8">IF(E52=0," ",(E52*F52))</f>
        <v xml:space="preserve"> </v>
      </c>
      <c r="H52" s="118"/>
      <c r="I52" s="176" t="str">
        <f t="shared" ref="I52:I57" si="9">IF(E52=0," ",(G52*H52))</f>
        <v xml:space="preserve"> </v>
      </c>
      <c r="J52" s="8"/>
      <c r="K52"/>
      <c r="M52"/>
    </row>
    <row r="53" spans="1:13" x14ac:dyDescent="0.25">
      <c r="A53" s="28" t="s">
        <v>28</v>
      </c>
      <c r="B53" s="62"/>
      <c r="C53" s="57"/>
      <c r="D53" s="58"/>
      <c r="E53" s="130"/>
      <c r="F53" s="115"/>
      <c r="G53" s="49" t="str">
        <f t="shared" si="8"/>
        <v xml:space="preserve"> </v>
      </c>
      <c r="H53" s="119"/>
      <c r="I53" s="176" t="str">
        <f t="shared" si="9"/>
        <v xml:space="preserve"> </v>
      </c>
      <c r="J53" s="8"/>
      <c r="K53"/>
      <c r="M53"/>
    </row>
    <row r="54" spans="1:13" x14ac:dyDescent="0.25">
      <c r="A54" s="56" t="s">
        <v>29</v>
      </c>
      <c r="B54" s="57"/>
      <c r="C54" s="57"/>
      <c r="D54" s="58"/>
      <c r="E54" s="130"/>
      <c r="F54" s="115"/>
      <c r="G54" s="49" t="str">
        <f t="shared" si="8"/>
        <v xml:space="preserve"> </v>
      </c>
      <c r="H54" s="119"/>
      <c r="I54" s="176" t="str">
        <f t="shared" si="9"/>
        <v xml:space="preserve"> </v>
      </c>
      <c r="J54" s="8"/>
      <c r="K54"/>
      <c r="M54"/>
    </row>
    <row r="55" spans="1:13" x14ac:dyDescent="0.25">
      <c r="A55" s="103" t="s">
        <v>30</v>
      </c>
      <c r="B55" s="57"/>
      <c r="C55" s="57"/>
      <c r="D55" s="58"/>
      <c r="E55" s="130"/>
      <c r="F55" s="115"/>
      <c r="G55" s="49" t="str">
        <f t="shared" si="8"/>
        <v xml:space="preserve"> </v>
      </c>
      <c r="H55" s="119"/>
      <c r="I55" s="176" t="str">
        <f t="shared" si="9"/>
        <v xml:space="preserve"> </v>
      </c>
      <c r="J55" s="8"/>
      <c r="K55"/>
      <c r="M55"/>
    </row>
    <row r="56" spans="1:13" x14ac:dyDescent="0.25">
      <c r="A56" s="56" t="s">
        <v>31</v>
      </c>
      <c r="B56" s="57"/>
      <c r="C56" s="57"/>
      <c r="D56" s="58"/>
      <c r="E56" s="130"/>
      <c r="F56" s="115"/>
      <c r="G56" s="49" t="str">
        <f t="shared" si="8"/>
        <v xml:space="preserve"> </v>
      </c>
      <c r="H56" s="119"/>
      <c r="I56" s="176" t="str">
        <f t="shared" si="9"/>
        <v xml:space="preserve"> </v>
      </c>
      <c r="J56" s="8"/>
      <c r="K56"/>
      <c r="M56"/>
    </row>
    <row r="57" spans="1:13" ht="13.8" thickBot="1" x14ac:dyDescent="0.3">
      <c r="A57" s="68" t="s">
        <v>35</v>
      </c>
      <c r="B57" s="63"/>
      <c r="C57" s="63"/>
      <c r="D57" s="64"/>
      <c r="E57" s="131"/>
      <c r="F57" s="128"/>
      <c r="G57" s="49" t="str">
        <f t="shared" si="8"/>
        <v xml:space="preserve"> </v>
      </c>
      <c r="H57" s="129"/>
      <c r="I57" s="176" t="str">
        <f t="shared" si="9"/>
        <v xml:space="preserve"> </v>
      </c>
      <c r="J57" s="8"/>
      <c r="K57"/>
      <c r="M57"/>
    </row>
    <row r="58" spans="1:13" s="4" customFormat="1" ht="16.2" thickTop="1" x14ac:dyDescent="0.3">
      <c r="A58" s="51"/>
      <c r="B58" s="37"/>
      <c r="C58" s="52"/>
      <c r="D58" s="54"/>
      <c r="E58" s="15"/>
      <c r="F58" s="15"/>
      <c r="G58" s="15"/>
      <c r="H58" s="53" t="s">
        <v>32</v>
      </c>
      <c r="I58" s="177">
        <f>SUM(I52:I57)</f>
        <v>0</v>
      </c>
      <c r="J58" s="16"/>
      <c r="K58" s="80">
        <f>SUM((E52*H52)+(E53*H53)+(E54*29)+(E55*H55)+(E56*H56)+(E57*H57))</f>
        <v>0</v>
      </c>
    </row>
    <row r="59" spans="1:13" x14ac:dyDescent="0.25">
      <c r="A59" s="8"/>
      <c r="B59" s="8"/>
      <c r="C59" s="8"/>
      <c r="D59" s="8"/>
      <c r="E59" s="8"/>
      <c r="F59" s="8"/>
      <c r="G59" s="8"/>
      <c r="H59" s="8"/>
      <c r="I59" s="178"/>
      <c r="J59" s="8"/>
      <c r="K59"/>
      <c r="M59"/>
    </row>
    <row r="60" spans="1:13" s="4" customFormat="1" ht="15.6" x14ac:dyDescent="0.3">
      <c r="B60" s="16"/>
      <c r="C60" s="16"/>
      <c r="D60" s="14"/>
      <c r="E60" s="15"/>
      <c r="F60" s="15"/>
      <c r="G60" s="15"/>
      <c r="H60" s="55" t="s">
        <v>33</v>
      </c>
      <c r="I60" s="179">
        <f>SUM(I58/0.95)</f>
        <v>0</v>
      </c>
      <c r="J60" s="16"/>
    </row>
    <row r="61" spans="1:13" s="4" customFormat="1" ht="15.6" x14ac:dyDescent="0.3">
      <c r="A61" s="16"/>
      <c r="B61" s="16"/>
      <c r="C61" s="16"/>
      <c r="D61" s="16"/>
      <c r="E61" s="16"/>
      <c r="F61" s="16"/>
      <c r="G61" s="16"/>
      <c r="H61" s="16"/>
      <c r="I61" s="180"/>
      <c r="J61" s="16"/>
    </row>
    <row r="62" spans="1:13" s="4" customFormat="1" ht="22.8" x14ac:dyDescent="0.4">
      <c r="B62" s="16"/>
      <c r="C62" s="102"/>
      <c r="D62" s="148" t="str">
        <f>IF(I62&gt;0,"overschot","te kort")</f>
        <v>te kort</v>
      </c>
      <c r="E62" s="149"/>
      <c r="F62" s="149"/>
      <c r="G62" s="149"/>
      <c r="H62" s="150"/>
      <c r="I62" s="179">
        <f>SUM(I47-I60)</f>
        <v>0</v>
      </c>
      <c r="J62" s="16"/>
    </row>
    <row r="63" spans="1:13" x14ac:dyDescent="0.25">
      <c r="A63" s="8"/>
      <c r="B63" s="8"/>
      <c r="C63" s="8"/>
      <c r="D63" s="8"/>
      <c r="E63" s="8"/>
      <c r="F63" s="8"/>
      <c r="G63" s="8"/>
      <c r="H63" s="8"/>
      <c r="I63" s="11"/>
      <c r="J63" s="8"/>
      <c r="K63" s="11"/>
      <c r="L63" s="8"/>
      <c r="M63"/>
    </row>
    <row r="64" spans="1:13" x14ac:dyDescent="0.25">
      <c r="A64" s="8"/>
      <c r="B64" s="8"/>
      <c r="C64" s="8"/>
      <c r="D64" s="8"/>
      <c r="E64" s="8"/>
      <c r="F64" s="8"/>
      <c r="G64" s="8"/>
      <c r="H64" s="8"/>
      <c r="I64" s="11"/>
      <c r="J64" s="8"/>
      <c r="K64" s="11"/>
      <c r="L64" s="8"/>
      <c r="M64"/>
    </row>
    <row r="65" spans="1:13" ht="22.8" x14ac:dyDescent="0.4">
      <c r="A65" s="160" t="str">
        <f>"Als de melkkoeien dit "&amp;D62&amp;" mogen opeten dan is dit voor: "</f>
        <v xml:space="preserve">Als de melkkoeien dit te kort mogen opeten dan is dit voor: </v>
      </c>
      <c r="B65" s="160"/>
      <c r="C65" s="160"/>
      <c r="D65" s="160"/>
      <c r="E65" s="160"/>
      <c r="F65" s="160"/>
      <c r="G65" s="160"/>
      <c r="H65" s="160"/>
      <c r="I65" s="160"/>
      <c r="J65" s="90" t="str">
        <f>IF(I62=0," ",(I62/K58))</f>
        <v xml:space="preserve"> </v>
      </c>
      <c r="K65" s="92" t="s">
        <v>36</v>
      </c>
      <c r="L65" s="91"/>
      <c r="M65"/>
    </row>
    <row r="67" spans="1:13" ht="13.8" x14ac:dyDescent="0.25">
      <c r="A67" s="145" t="s">
        <v>40</v>
      </c>
      <c r="B67" s="146"/>
      <c r="C67" s="146"/>
      <c r="D67" s="146"/>
      <c r="E67" s="146"/>
      <c r="F67" s="146"/>
      <c r="G67" s="146"/>
      <c r="H67" s="146"/>
      <c r="I67" s="147"/>
    </row>
    <row r="68" spans="1:13" ht="20.100000000000001" customHeight="1" x14ac:dyDescent="0.25">
      <c r="A68" s="106"/>
      <c r="B68" s="106"/>
      <c r="C68" s="106"/>
      <c r="D68" s="106"/>
      <c r="E68" s="106"/>
      <c r="F68" s="106"/>
      <c r="G68" s="106"/>
      <c r="H68" s="106"/>
      <c r="I68" s="107"/>
      <c r="J68" s="106"/>
      <c r="K68" s="107"/>
      <c r="L68" s="106"/>
    </row>
    <row r="69" spans="1:13" ht="20.100000000000001" customHeight="1" x14ac:dyDescent="0.25">
      <c r="A69" s="106"/>
      <c r="B69" s="106"/>
      <c r="C69" s="106"/>
      <c r="D69" s="106"/>
      <c r="E69" s="106"/>
      <c r="F69" s="106"/>
      <c r="G69" s="106"/>
      <c r="H69" s="106"/>
      <c r="I69" s="107"/>
      <c r="J69" s="106"/>
      <c r="K69" s="107"/>
      <c r="L69" s="106"/>
    </row>
    <row r="70" spans="1:13" ht="20.100000000000001" customHeight="1" x14ac:dyDescent="0.25">
      <c r="A70" s="106"/>
      <c r="B70" s="106"/>
      <c r="C70" s="106"/>
      <c r="D70" s="106"/>
      <c r="E70" s="106"/>
      <c r="F70" s="106"/>
      <c r="G70" s="106"/>
      <c r="H70" s="106"/>
      <c r="I70" s="107"/>
      <c r="J70" s="106"/>
      <c r="K70" s="107"/>
      <c r="L70" s="106"/>
    </row>
    <row r="71" spans="1:13" ht="20.100000000000001" customHeight="1" x14ac:dyDescent="0.25">
      <c r="A71" s="106"/>
      <c r="B71" s="106"/>
      <c r="C71" s="106"/>
      <c r="D71" s="106"/>
      <c r="E71" s="106"/>
      <c r="F71" s="106"/>
      <c r="G71" s="106"/>
      <c r="H71" s="106"/>
      <c r="I71" s="107"/>
      <c r="J71" s="106"/>
      <c r="K71" s="107"/>
      <c r="L71" s="106"/>
    </row>
  </sheetData>
  <sheetProtection algorithmName="SHA-512" hashValue="ctDeGUYgnSxKDp1YcrJg0nxib9Pirj8V6Mg0/YQ28NV8xPRzmTJH4ThN3M0Dy/Uy+5PRhOYSheQdeSbhnxKnkQ==" saltValue="xL5XNsbqbLisU1QKceUzbg==" spinCount="100000" sheet="1" objects="1" scenarios="1"/>
  <mergeCells count="14">
    <mergeCell ref="A21:F21"/>
    <mergeCell ref="A22:F22"/>
    <mergeCell ref="A29:F29"/>
    <mergeCell ref="A30:F30"/>
    <mergeCell ref="A31:F31"/>
    <mergeCell ref="A32:F32"/>
    <mergeCell ref="A24:F24"/>
    <mergeCell ref="A25:F25"/>
    <mergeCell ref="A26:F26"/>
    <mergeCell ref="A27:F27"/>
    <mergeCell ref="A28:F28"/>
    <mergeCell ref="A67:I67"/>
    <mergeCell ref="D62:H62"/>
    <mergeCell ref="A65:I65"/>
  </mergeCells>
  <phoneticPr fontId="4" type="noConversion"/>
  <pageMargins left="0.75" right="0.75" top="0.31" bottom="0.2" header="0.23" footer="0.16"/>
  <pageSetup paperSize="9" orientation="landscape" horizontalDpi="300" verticalDpi="300" r:id="rId1"/>
  <headerFooter alignWithMargins="0"/>
  <rowBreaks count="1" manualBreakCount="1">
    <brk id="33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472440</xdr:colOff>
                <xdr:row>1</xdr:row>
                <xdr:rowOff>144780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B11" sqref="B11"/>
    </sheetView>
  </sheetViews>
  <sheetFormatPr defaultRowHeight="13.2" x14ac:dyDescent="0.25"/>
  <sheetData>
    <row r="1" spans="1:9" x14ac:dyDescent="0.25">
      <c r="A1" s="132" t="s">
        <v>41</v>
      </c>
      <c r="B1" s="132" t="s">
        <v>44</v>
      </c>
      <c r="E1" s="132" t="s">
        <v>47</v>
      </c>
    </row>
    <row r="2" spans="1:9" x14ac:dyDescent="0.25">
      <c r="A2" s="132"/>
      <c r="E2" s="134" t="s">
        <v>48</v>
      </c>
    </row>
    <row r="3" spans="1:9" x14ac:dyDescent="0.25">
      <c r="A3" s="133" t="s">
        <v>42</v>
      </c>
      <c r="B3" s="132" t="s">
        <v>45</v>
      </c>
      <c r="E3" s="132" t="s">
        <v>49</v>
      </c>
    </row>
    <row r="4" spans="1:9" x14ac:dyDescent="0.25">
      <c r="A4" s="133" t="s">
        <v>43</v>
      </c>
      <c r="B4" s="132" t="s">
        <v>46</v>
      </c>
    </row>
    <row r="5" spans="1:9" x14ac:dyDescent="0.25">
      <c r="E5" s="135">
        <v>2017</v>
      </c>
      <c r="F5" s="135"/>
      <c r="G5" s="135"/>
      <c r="H5" s="135"/>
      <c r="I5" s="135"/>
    </row>
    <row r="6" spans="1:9" x14ac:dyDescent="0.25">
      <c r="E6" s="135" t="s">
        <v>50</v>
      </c>
      <c r="F6" s="135"/>
      <c r="G6" s="135"/>
      <c r="H6" s="135"/>
      <c r="I6" s="135"/>
    </row>
    <row r="7" spans="1:9" x14ac:dyDescent="0.25">
      <c r="E7" s="135" t="s">
        <v>51</v>
      </c>
      <c r="F7" s="135"/>
      <c r="G7" s="135"/>
      <c r="H7" s="135"/>
      <c r="I7" s="135"/>
    </row>
    <row r="8" spans="1:9" x14ac:dyDescent="0.25">
      <c r="E8" s="135" t="s">
        <v>52</v>
      </c>
      <c r="F8" s="135"/>
      <c r="G8" s="135"/>
      <c r="H8" s="135"/>
      <c r="I8" s="135"/>
    </row>
    <row r="9" spans="1:9" x14ac:dyDescent="0.25">
      <c r="E9" s="135" t="s">
        <v>54</v>
      </c>
      <c r="F9" s="135"/>
      <c r="G9" s="135"/>
      <c r="H9" s="135"/>
      <c r="I9" s="135"/>
    </row>
    <row r="10" spans="1:9" x14ac:dyDescent="0.25">
      <c r="E10" s="135" t="s">
        <v>53</v>
      </c>
      <c r="F10" s="135"/>
      <c r="G10" s="135"/>
      <c r="H10" s="135"/>
      <c r="I10" s="135"/>
    </row>
    <row r="11" spans="1:9" x14ac:dyDescent="0.25">
      <c r="E11" s="135" t="s">
        <v>55</v>
      </c>
      <c r="F11" s="135"/>
      <c r="G11" s="135"/>
      <c r="H11" s="135"/>
      <c r="I11" s="135"/>
    </row>
  </sheetData>
  <sheetProtection password="C9EB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voederbalbedrijf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HNIJENES</dc:creator>
  <cp:lastModifiedBy>Jan Henk Pasman</cp:lastModifiedBy>
  <cp:lastPrinted>2011-08-26T07:48:10Z</cp:lastPrinted>
  <dcterms:created xsi:type="dcterms:W3CDTF">1998-11-06T08:41:24Z</dcterms:created>
  <dcterms:modified xsi:type="dcterms:W3CDTF">2017-11-14T12:44:19Z</dcterms:modified>
</cp:coreProperties>
</file>