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begroting" sheetId="1" r:id="rId1"/>
    <sheet name="personeel" sheetId="2" r:id="rId2"/>
    <sheet name="machines" sheetId="3" r:id="rId3"/>
    <sheet name="derden" sheetId="4" r:id="rId4"/>
  </sheets>
  <definedNames>
    <definedName name="_xlnm.Print_Area" localSheetId="0">'begroting'!$A$1:$P$120</definedName>
  </definedNames>
  <calcPr fullCalcOnLoad="1"/>
</workbook>
</file>

<file path=xl/sharedStrings.xml><?xml version="1.0" encoding="utf-8"?>
<sst xmlns="http://schemas.openxmlformats.org/spreadsheetml/2006/main" count="123" uniqueCount="45">
  <si>
    <t>Nr.</t>
  </si>
  <si>
    <t>Omschrijving</t>
  </si>
  <si>
    <t>Opgemaakt door:</t>
  </si>
  <si>
    <t>Projekt:</t>
  </si>
  <si>
    <t>startdatum:</t>
  </si>
  <si>
    <t>oplevering:</t>
  </si>
  <si>
    <t>dagen</t>
  </si>
  <si>
    <t>aantal uur</t>
  </si>
  <si>
    <t>inzet personeel per dag</t>
  </si>
  <si>
    <t>inzet machines per dag</t>
  </si>
  <si>
    <t>machine</t>
  </si>
  <si>
    <t>derde</t>
  </si>
  <si>
    <t>ploeg / (machine)</t>
  </si>
  <si>
    <t>controle</t>
  </si>
  <si>
    <t>Object:</t>
  </si>
  <si>
    <t>Datum:</t>
  </si>
  <si>
    <t>Nr.:</t>
  </si>
  <si>
    <t>Arbeidsuren</t>
  </si>
  <si>
    <t>Materiaal</t>
  </si>
  <si>
    <t>code</t>
  </si>
  <si>
    <t>Werkomschrijving</t>
  </si>
  <si>
    <t>Eh.</t>
  </si>
  <si>
    <t>Aant.</t>
  </si>
  <si>
    <t>Min.</t>
  </si>
  <si>
    <t>Uur</t>
  </si>
  <si>
    <t>Soort Machine</t>
  </si>
  <si>
    <t>Totaal projekt:</t>
  </si>
  <si>
    <t>Onvoorzien</t>
  </si>
  <si>
    <t>%</t>
  </si>
  <si>
    <t>BTW</t>
  </si>
  <si>
    <t>Machine-uren</t>
  </si>
  <si>
    <t>omschrijving</t>
  </si>
  <si>
    <t>vervolg</t>
  </si>
  <si>
    <t>opmerkingen:</t>
  </si>
  <si>
    <t>min/eh</t>
  </si>
  <si>
    <t>btw 6%</t>
  </si>
  <si>
    <t>btw 19%</t>
  </si>
  <si>
    <t>Opdracht gever</t>
  </si>
  <si>
    <t>Arbeidsloon €.</t>
  </si>
  <si>
    <t>Arbeidsloon €</t>
  </si>
  <si>
    <t>Groenbedrijf:</t>
  </si>
  <si>
    <t>€</t>
  </si>
  <si>
    <t>Totaal €</t>
  </si>
  <si>
    <t>Totaal €.</t>
  </si>
  <si>
    <t xml:space="preserve">Totaal 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</si>
</sst>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d\ mmmm\ yyyy"/>
    <numFmt numFmtId="174" formatCode="0.00;[Red]0.00"/>
    <numFmt numFmtId="175" formatCode="\ "/>
    <numFmt numFmtId="176" formatCode="&quot;€&quot;\ #,##0.00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/>
      <top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 style="thin"/>
      <right style="thin"/>
      <top/>
      <bottom style="thin"/>
    </border>
    <border>
      <left/>
      <right/>
      <top style="thin"/>
      <bottom style="thick"/>
    </border>
    <border>
      <left/>
      <right style="thick"/>
      <top/>
      <bottom/>
    </border>
    <border>
      <left/>
      <right style="thick"/>
      <top style="thick"/>
      <bottom style="thick"/>
    </border>
    <border>
      <left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/>
      <bottom/>
    </border>
    <border>
      <left style="medium"/>
      <right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 style="thick"/>
      <top/>
      <bottom style="medium"/>
    </border>
    <border>
      <left style="thick"/>
      <right/>
      <top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174" fontId="3" fillId="0" borderId="13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0" fontId="3" fillId="0" borderId="0" xfId="0" applyFont="1" applyAlignment="1">
      <alignment horizontal="right"/>
    </xf>
    <xf numFmtId="174" fontId="3" fillId="0" borderId="0" xfId="0" applyNumberFormat="1" applyFont="1" applyBorder="1" applyAlignment="1">
      <alignment/>
    </xf>
    <xf numFmtId="174" fontId="4" fillId="0" borderId="11" xfId="0" applyNumberFormat="1" applyFont="1" applyBorder="1" applyAlignment="1">
      <alignment horizontal="center"/>
    </xf>
    <xf numFmtId="174" fontId="4" fillId="0" borderId="18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right"/>
    </xf>
    <xf numFmtId="175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172" fontId="0" fillId="0" borderId="19" xfId="0" applyNumberFormat="1" applyBorder="1" applyAlignment="1">
      <alignment horizontal="left"/>
    </xf>
    <xf numFmtId="0" fontId="0" fillId="0" borderId="20" xfId="0" applyNumberFormat="1" applyBorder="1" applyAlignment="1">
      <alignment horizontal="center"/>
    </xf>
    <xf numFmtId="2" fontId="3" fillId="0" borderId="2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174" fontId="4" fillId="0" borderId="22" xfId="0" applyNumberFormat="1" applyFont="1" applyBorder="1" applyAlignment="1">
      <alignment/>
    </xf>
    <xf numFmtId="174" fontId="3" fillId="0" borderId="21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75" fontId="0" fillId="0" borderId="10" xfId="0" applyNumberFormat="1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wrapText="1" shrinkToFit="1"/>
    </xf>
    <xf numFmtId="0" fontId="0" fillId="0" borderId="10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5" fontId="0" fillId="0" borderId="10" xfId="0" applyNumberFormat="1" applyFont="1" applyBorder="1" applyAlignment="1">
      <alignment horizontal="left"/>
    </xf>
    <xf numFmtId="172" fontId="0" fillId="0" borderId="0" xfId="0" applyNumberFormat="1" applyFill="1" applyAlignment="1">
      <alignment horizontal="center"/>
    </xf>
    <xf numFmtId="175" fontId="0" fillId="0" borderId="0" xfId="0" applyNumberFormat="1" applyFont="1" applyBorder="1" applyAlignment="1">
      <alignment horizontal="left" wrapText="1"/>
    </xf>
    <xf numFmtId="175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wrapText="1" shrinkToFit="1"/>
    </xf>
    <xf numFmtId="0" fontId="0" fillId="0" borderId="0" xfId="0" applyNumberFormat="1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2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174" fontId="5" fillId="34" borderId="10" xfId="0" applyNumberFormat="1" applyFont="1" applyFill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/>
    </xf>
    <xf numFmtId="174" fontId="2" fillId="35" borderId="10" xfId="0" applyNumberFormat="1" applyFont="1" applyFill="1" applyBorder="1" applyAlignment="1" applyProtection="1">
      <alignment/>
      <protection/>
    </xf>
    <xf numFmtId="172" fontId="2" fillId="35" borderId="10" xfId="0" applyNumberFormat="1" applyFont="1" applyFill="1" applyBorder="1" applyAlignment="1">
      <alignment horizontal="left"/>
    </xf>
    <xf numFmtId="172" fontId="2" fillId="35" borderId="10" xfId="0" applyNumberFormat="1" applyFont="1" applyFill="1" applyBorder="1" applyAlignment="1">
      <alignment horizontal="center"/>
    </xf>
    <xf numFmtId="172" fontId="0" fillId="35" borderId="10" xfId="0" applyNumberFormat="1" applyFill="1" applyBorder="1" applyAlignment="1">
      <alignment horizontal="left"/>
    </xf>
    <xf numFmtId="0" fontId="0" fillId="36" borderId="10" xfId="0" applyNumberFormat="1" applyFill="1" applyBorder="1" applyAlignment="1">
      <alignment horizontal="left"/>
    </xf>
    <xf numFmtId="0" fontId="2" fillId="36" borderId="10" xfId="0" applyNumberFormat="1" applyFont="1" applyFill="1" applyBorder="1" applyAlignment="1">
      <alignment horizontal="left"/>
    </xf>
    <xf numFmtId="172" fontId="0" fillId="35" borderId="10" xfId="0" applyNumberFormat="1" applyFill="1" applyBorder="1" applyAlignment="1">
      <alignment horizontal="center"/>
    </xf>
    <xf numFmtId="172" fontId="0" fillId="37" borderId="0" xfId="0" applyNumberFormat="1" applyFill="1" applyBorder="1" applyAlignment="1">
      <alignment horizontal="center"/>
    </xf>
    <xf numFmtId="175" fontId="0" fillId="36" borderId="10" xfId="0" applyNumberFormat="1" applyFill="1" applyBorder="1" applyAlignment="1">
      <alignment horizontal="left"/>
    </xf>
    <xf numFmtId="0" fontId="4" fillId="0" borderId="31" xfId="0" applyFont="1" applyBorder="1" applyAlignment="1" applyProtection="1">
      <alignment/>
      <protection/>
    </xf>
    <xf numFmtId="174" fontId="4" fillId="0" borderId="31" xfId="0" applyNumberFormat="1" applyFont="1" applyBorder="1" applyAlignment="1" applyProtection="1">
      <alignment/>
      <protection/>
    </xf>
    <xf numFmtId="2" fontId="4" fillId="0" borderId="32" xfId="0" applyNumberFormat="1" applyFont="1" applyBorder="1" applyAlignment="1" applyProtection="1">
      <alignment/>
      <protection/>
    </xf>
    <xf numFmtId="2" fontId="4" fillId="0" borderId="25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 horizontal="center"/>
      <protection/>
    </xf>
    <xf numFmtId="174" fontId="4" fillId="0" borderId="31" xfId="0" applyNumberFormat="1" applyFont="1" applyBorder="1" applyAlignment="1" applyProtection="1">
      <alignment horizontal="center"/>
      <protection/>
    </xf>
    <xf numFmtId="174" fontId="4" fillId="0" borderId="32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3" fillId="0" borderId="21" xfId="0" applyNumberFormat="1" applyFont="1" applyBorder="1" applyAlignment="1" applyProtection="1">
      <alignment/>
      <protection locked="0"/>
    </xf>
    <xf numFmtId="174" fontId="3" fillId="0" borderId="13" xfId="0" applyNumberFormat="1" applyFont="1" applyBorder="1" applyAlignment="1" applyProtection="1">
      <alignment/>
      <protection locked="0"/>
    </xf>
    <xf numFmtId="174" fontId="3" fillId="0" borderId="0" xfId="0" applyNumberFormat="1" applyFont="1" applyBorder="1" applyAlignment="1" applyProtection="1">
      <alignment/>
      <protection locked="0"/>
    </xf>
    <xf numFmtId="174" fontId="3" fillId="0" borderId="21" xfId="0" applyNumberFormat="1" applyFont="1" applyBorder="1" applyAlignment="1" applyProtection="1">
      <alignment/>
      <protection locked="0"/>
    </xf>
    <xf numFmtId="174" fontId="3" fillId="0" borderId="16" xfId="0" applyNumberFormat="1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174" fontId="3" fillId="0" borderId="28" xfId="0" applyNumberFormat="1" applyFont="1" applyBorder="1" applyAlignment="1" applyProtection="1">
      <alignment/>
      <protection/>
    </xf>
    <xf numFmtId="2" fontId="3" fillId="0" borderId="34" xfId="0" applyNumberFormat="1" applyFont="1" applyBorder="1" applyAlignment="1" applyProtection="1">
      <alignment/>
      <protection/>
    </xf>
    <xf numFmtId="174" fontId="3" fillId="0" borderId="28" xfId="0" applyNumberFormat="1" applyFont="1" applyBorder="1" applyAlignment="1" applyProtection="1">
      <alignment horizontal="center"/>
      <protection/>
    </xf>
    <xf numFmtId="9" fontId="3" fillId="0" borderId="28" xfId="0" applyNumberFormat="1" applyFont="1" applyBorder="1" applyAlignment="1" applyProtection="1">
      <alignment horizontal="center"/>
      <protection/>
    </xf>
    <xf numFmtId="9" fontId="3" fillId="0" borderId="34" xfId="0" applyNumberFormat="1" applyFont="1" applyBorder="1" applyAlignment="1" applyProtection="1">
      <alignment horizontal="center"/>
      <protection/>
    </xf>
    <xf numFmtId="174" fontId="3" fillId="0" borderId="2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2" fillId="36" borderId="10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175" fontId="2" fillId="36" borderId="10" xfId="0" applyNumberFormat="1" applyFont="1" applyFill="1" applyBorder="1" applyAlignment="1" applyProtection="1">
      <alignment/>
      <protection locked="0"/>
    </xf>
    <xf numFmtId="174" fontId="2" fillId="35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176" fontId="2" fillId="36" borderId="10" xfId="0" applyNumberFormat="1" applyFont="1" applyFill="1" applyBorder="1" applyAlignment="1" applyProtection="1">
      <alignment horizontal="left"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73" fontId="2" fillId="36" borderId="10" xfId="0" applyNumberFormat="1" applyFont="1" applyFill="1" applyBorder="1" applyAlignment="1" applyProtection="1">
      <alignment horizontal="left"/>
      <protection locked="0"/>
    </xf>
    <xf numFmtId="0" fontId="2" fillId="36" borderId="10" xfId="0" applyFont="1" applyFill="1" applyBorder="1" applyAlignment="1" applyProtection="1">
      <alignment horizontal="left"/>
      <protection locked="0"/>
    </xf>
    <xf numFmtId="0" fontId="2" fillId="36" borderId="10" xfId="0" applyNumberFormat="1" applyFont="1" applyFill="1" applyBorder="1" applyAlignment="1" applyProtection="1">
      <alignment horizontal="left"/>
      <protection locked="0"/>
    </xf>
    <xf numFmtId="176" fontId="2" fillId="36" borderId="10" xfId="0" applyNumberFormat="1" applyFont="1" applyFill="1" applyBorder="1" applyAlignment="1" applyProtection="1">
      <alignment horizontal="left" wrapText="1"/>
      <protection locked="0"/>
    </xf>
    <xf numFmtId="176" fontId="2" fillId="0" borderId="10" xfId="0" applyNumberFormat="1" applyFont="1" applyBorder="1" applyAlignment="1" applyProtection="1">
      <alignment horizontal="left" wrapText="1"/>
      <protection locked="0"/>
    </xf>
    <xf numFmtId="174" fontId="2" fillId="34" borderId="35" xfId="0" applyNumberFormat="1" applyFont="1" applyFill="1" applyBorder="1" applyAlignment="1" applyProtection="1">
      <alignment/>
      <protection locked="0"/>
    </xf>
    <xf numFmtId="174" fontId="2" fillId="34" borderId="36" xfId="0" applyNumberFormat="1" applyFont="1" applyFill="1" applyBorder="1" applyAlignment="1" applyProtection="1">
      <alignment/>
      <protection locked="0"/>
    </xf>
    <xf numFmtId="174" fontId="2" fillId="34" borderId="37" xfId="0" applyNumberFormat="1" applyFont="1" applyFill="1" applyBorder="1" applyAlignment="1" applyProtection="1">
      <alignment/>
      <protection locked="0"/>
    </xf>
    <xf numFmtId="174" fontId="2" fillId="34" borderId="38" xfId="0" applyNumberFormat="1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 horizontal="left"/>
      <protection/>
    </xf>
    <xf numFmtId="173" fontId="0" fillId="36" borderId="35" xfId="0" applyNumberFormat="1" applyFill="1" applyBorder="1" applyAlignment="1">
      <alignment horizontal="center" wrapText="1"/>
    </xf>
    <xf numFmtId="173" fontId="0" fillId="36" borderId="36" xfId="0" applyNumberFormat="1" applyFill="1" applyBorder="1" applyAlignment="1">
      <alignment horizontal="center" wrapText="1"/>
    </xf>
    <xf numFmtId="173" fontId="0" fillId="36" borderId="37" xfId="0" applyNumberFormat="1" applyFill="1" applyBorder="1" applyAlignment="1">
      <alignment horizontal="center" wrapText="1"/>
    </xf>
    <xf numFmtId="172" fontId="0" fillId="0" borderId="0" xfId="0" applyNumberFormat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173" fontId="0" fillId="36" borderId="10" xfId="0" applyNumberFormat="1" applyFill="1" applyBorder="1" applyAlignment="1">
      <alignment horizontal="center" wrapText="1"/>
    </xf>
    <xf numFmtId="173" fontId="0" fillId="0" borderId="10" xfId="0" applyNumberFormat="1" applyBorder="1" applyAlignment="1">
      <alignment horizontal="center" wrapText="1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72" fontId="0" fillId="0" borderId="31" xfId="0" applyNumberFormat="1" applyBorder="1" applyAlignment="1">
      <alignment horizontal="center" textRotation="90" wrapText="1"/>
    </xf>
    <xf numFmtId="173" fontId="2" fillId="36" borderId="10" xfId="0" applyNumberFormat="1" applyFont="1" applyFill="1" applyBorder="1" applyAlignment="1">
      <alignment horizontal="left" wrapText="1"/>
    </xf>
    <xf numFmtId="173" fontId="2" fillId="36" borderId="10" xfId="0" applyNumberFormat="1" applyFont="1" applyFill="1" applyBorder="1" applyAlignment="1">
      <alignment wrapText="1"/>
    </xf>
    <xf numFmtId="172" fontId="0" fillId="37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36" borderId="10" xfId="0" applyNumberFormat="1" applyFill="1" applyBorder="1" applyAlignment="1">
      <alignment horizontal="left" wrapText="1"/>
    </xf>
    <xf numFmtId="173" fontId="0" fillId="36" borderId="10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9.140625" style="12" customWidth="1"/>
    <col min="2" max="2" width="23.7109375" style="12" customWidth="1"/>
    <col min="3" max="3" width="5.28125" style="12" customWidth="1"/>
    <col min="4" max="4" width="5.57421875" style="12" customWidth="1"/>
    <col min="5" max="5" width="7.8515625" style="12" customWidth="1"/>
    <col min="6" max="6" width="6.28125" style="12" customWidth="1"/>
    <col min="7" max="7" width="7.140625" style="13" customWidth="1"/>
    <col min="8" max="8" width="8.28125" style="14" customWidth="1"/>
    <col min="9" max="9" width="0.5625" style="14" customWidth="1"/>
    <col min="10" max="10" width="19.7109375" style="20" customWidth="1"/>
    <col min="11" max="11" width="6.7109375" style="12" customWidth="1"/>
    <col min="12" max="12" width="8.140625" style="12" customWidth="1"/>
    <col min="13" max="13" width="9.140625" style="13" customWidth="1"/>
    <col min="14" max="14" width="21.28125" style="21" customWidth="1"/>
    <col min="15" max="15" width="9.00390625" style="28" customWidth="1"/>
    <col min="16" max="16" width="8.00390625" style="13" customWidth="1"/>
    <col min="17" max="16384" width="9.140625" style="12" customWidth="1"/>
  </cols>
  <sheetData>
    <row r="1" spans="1:16" s="10" customFormat="1" ht="12.75">
      <c r="A1" s="147" t="s">
        <v>37</v>
      </c>
      <c r="B1" s="128"/>
      <c r="C1" s="123"/>
      <c r="D1" s="124"/>
      <c r="E1" s="124"/>
      <c r="F1" s="124"/>
      <c r="G1" s="124"/>
      <c r="H1" s="124"/>
      <c r="I1" s="11"/>
      <c r="J1" s="81" t="s">
        <v>37</v>
      </c>
      <c r="K1" s="126">
        <f aca="true" t="shared" si="0" ref="K1:K7">C1</f>
        <v>0</v>
      </c>
      <c r="L1" s="125"/>
      <c r="M1" s="125"/>
      <c r="N1" s="125"/>
      <c r="O1" s="125"/>
      <c r="P1" s="125"/>
    </row>
    <row r="2" spans="1:16" s="10" customFormat="1" ht="12.75">
      <c r="A2" s="127" t="s">
        <v>14</v>
      </c>
      <c r="B2" s="128"/>
      <c r="C2" s="125"/>
      <c r="D2" s="125"/>
      <c r="E2" s="125"/>
      <c r="F2" s="125"/>
      <c r="G2" s="125"/>
      <c r="H2" s="125"/>
      <c r="I2" s="11"/>
      <c r="J2" s="82" t="s">
        <v>14</v>
      </c>
      <c r="K2" s="126">
        <f t="shared" si="0"/>
        <v>0</v>
      </c>
      <c r="L2" s="125"/>
      <c r="M2" s="125"/>
      <c r="N2" s="125"/>
      <c r="O2" s="125"/>
      <c r="P2" s="125"/>
    </row>
    <row r="3" spans="1:16" s="10" customFormat="1" ht="12.75">
      <c r="A3" s="147" t="s">
        <v>40</v>
      </c>
      <c r="B3" s="128"/>
      <c r="C3" s="125"/>
      <c r="D3" s="125"/>
      <c r="E3" s="125"/>
      <c r="F3" s="125"/>
      <c r="G3" s="125"/>
      <c r="H3" s="125"/>
      <c r="I3" s="11"/>
      <c r="J3" s="81" t="s">
        <v>40</v>
      </c>
      <c r="K3" s="126">
        <f t="shared" si="0"/>
        <v>0</v>
      </c>
      <c r="L3" s="125"/>
      <c r="M3" s="125"/>
      <c r="N3" s="125"/>
      <c r="O3" s="125"/>
      <c r="P3" s="125"/>
    </row>
    <row r="4" spans="1:16" s="10" customFormat="1" ht="12.75">
      <c r="A4" s="127" t="s">
        <v>16</v>
      </c>
      <c r="B4" s="128"/>
      <c r="C4" s="134">
        <v>0</v>
      </c>
      <c r="D4" s="134"/>
      <c r="E4" s="134"/>
      <c r="F4" s="130"/>
      <c r="G4" s="131"/>
      <c r="H4" s="132"/>
      <c r="I4" s="11"/>
      <c r="J4" s="82" t="s">
        <v>16</v>
      </c>
      <c r="K4" s="135">
        <f t="shared" si="0"/>
        <v>0</v>
      </c>
      <c r="L4" s="135"/>
      <c r="M4" s="135"/>
      <c r="N4" s="138"/>
      <c r="O4" s="139"/>
      <c r="P4" s="140"/>
    </row>
    <row r="5" spans="1:16" s="10" customFormat="1" ht="12.75">
      <c r="A5" s="147" t="s">
        <v>2</v>
      </c>
      <c r="B5" s="128"/>
      <c r="C5" s="123"/>
      <c r="D5" s="123"/>
      <c r="E5" s="123"/>
      <c r="F5" s="125"/>
      <c r="G5" s="125"/>
      <c r="H5" s="125"/>
      <c r="I5" s="11"/>
      <c r="J5" s="81" t="s">
        <v>2</v>
      </c>
      <c r="K5" s="126">
        <f t="shared" si="0"/>
        <v>0</v>
      </c>
      <c r="L5" s="125"/>
      <c r="M5" s="125"/>
      <c r="N5" s="125"/>
      <c r="O5" s="125"/>
      <c r="P5" s="125"/>
    </row>
    <row r="6" spans="1:16" s="10" customFormat="1" ht="12.75">
      <c r="A6" s="127" t="s">
        <v>38</v>
      </c>
      <c r="B6" s="128"/>
      <c r="C6" s="136">
        <v>40</v>
      </c>
      <c r="D6" s="137"/>
      <c r="E6" s="137"/>
      <c r="F6" s="130"/>
      <c r="G6" s="131"/>
      <c r="H6" s="132"/>
      <c r="I6" s="11"/>
      <c r="J6" s="82" t="s">
        <v>39</v>
      </c>
      <c r="K6" s="129">
        <f t="shared" si="0"/>
        <v>40</v>
      </c>
      <c r="L6" s="129"/>
      <c r="M6" s="129"/>
      <c r="N6" s="141"/>
      <c r="O6" s="142"/>
      <c r="P6" s="143"/>
    </row>
    <row r="7" spans="1:17" s="15" customFormat="1" ht="12.75">
      <c r="A7" s="127" t="s">
        <v>15</v>
      </c>
      <c r="B7" s="128"/>
      <c r="C7" s="133">
        <f ca="1">NOW()</f>
        <v>40508.55553923611</v>
      </c>
      <c r="D7" s="133"/>
      <c r="E7" s="133"/>
      <c r="F7" s="78"/>
      <c r="G7" s="79"/>
      <c r="H7" s="80"/>
      <c r="I7" s="14"/>
      <c r="J7" s="82" t="s">
        <v>15</v>
      </c>
      <c r="K7" s="133">
        <f t="shared" si="0"/>
        <v>40508.55553923611</v>
      </c>
      <c r="L7" s="134"/>
      <c r="M7" s="134"/>
      <c r="N7" s="144"/>
      <c r="O7" s="145"/>
      <c r="P7" s="146"/>
      <c r="Q7" s="12"/>
    </row>
    <row r="8" spans="1:16" s="19" customFormat="1" ht="23.25" customHeight="1" thickBot="1">
      <c r="A8" s="95"/>
      <c r="B8" s="91"/>
      <c r="C8" s="91" t="s">
        <v>17</v>
      </c>
      <c r="D8" s="91"/>
      <c r="E8" s="91"/>
      <c r="F8" s="91"/>
      <c r="G8" s="92"/>
      <c r="H8" s="93"/>
      <c r="I8" s="94"/>
      <c r="J8" s="95"/>
      <c r="K8" s="91" t="s">
        <v>30</v>
      </c>
      <c r="L8" s="91"/>
      <c r="M8" s="92"/>
      <c r="N8" s="96" t="s">
        <v>18</v>
      </c>
      <c r="O8" s="97"/>
      <c r="P8" s="98"/>
    </row>
    <row r="9" spans="1:16" s="15" customFormat="1" ht="12.75" thickBot="1" thickTop="1">
      <c r="A9" s="99" t="s">
        <v>19</v>
      </c>
      <c r="B9" s="100" t="s">
        <v>20</v>
      </c>
      <c r="C9" s="114" t="s">
        <v>21</v>
      </c>
      <c r="D9" s="114" t="s">
        <v>22</v>
      </c>
      <c r="E9" s="115" t="s">
        <v>34</v>
      </c>
      <c r="F9" s="114" t="s">
        <v>23</v>
      </c>
      <c r="G9" s="116" t="s">
        <v>24</v>
      </c>
      <c r="H9" s="117" t="s">
        <v>42</v>
      </c>
      <c r="I9" s="102"/>
      <c r="J9" s="103" t="s">
        <v>25</v>
      </c>
      <c r="K9" s="101" t="s">
        <v>24</v>
      </c>
      <c r="L9" s="101" t="s">
        <v>41</v>
      </c>
      <c r="M9" s="118" t="s">
        <v>42</v>
      </c>
      <c r="N9" s="99" t="s">
        <v>31</v>
      </c>
      <c r="O9" s="119">
        <v>0.06</v>
      </c>
      <c r="P9" s="120">
        <v>0.19</v>
      </c>
    </row>
    <row r="10" spans="1:16" s="15" customFormat="1" ht="11.25" customHeight="1">
      <c r="A10" s="20"/>
      <c r="C10" s="75"/>
      <c r="D10" s="75"/>
      <c r="E10" s="75"/>
      <c r="F10" s="107">
        <f aca="true" t="shared" si="1" ref="F10:F62">IF(D10="","",((D10*E10)))</f>
      </c>
      <c r="G10" s="108">
        <f>IF(D10="","",(F10/60))</f>
      </c>
      <c r="H10" s="109">
        <f>IF(D10=0,"",(G10*$C$6))</f>
      </c>
      <c r="I10" s="40"/>
      <c r="J10" s="20"/>
      <c r="K10" s="108">
        <f>IF(J10="","",G10)</f>
      </c>
      <c r="M10" s="77">
        <f>IF(K10="","",(L10*K10))</f>
      </c>
      <c r="N10" s="21"/>
      <c r="O10" s="28"/>
      <c r="P10" s="44"/>
    </row>
    <row r="11" spans="1:16" ht="11.25">
      <c r="A11" s="104"/>
      <c r="B11" s="105"/>
      <c r="C11" s="106"/>
      <c r="D11" s="106"/>
      <c r="E11" s="106"/>
      <c r="F11" s="107">
        <f t="shared" si="1"/>
      </c>
      <c r="G11" s="108">
        <f aca="true" t="shared" si="2" ref="G11:G62">IF(D11="","",(F11/60))</f>
      </c>
      <c r="H11" s="109">
        <f>IF(D11=0,"",(G11*$C$6))</f>
      </c>
      <c r="I11" s="77"/>
      <c r="J11" s="104"/>
      <c r="K11" s="108">
        <f aca="true" t="shared" si="3" ref="K11:K62">IF(J11="","",G11)</f>
      </c>
      <c r="L11" s="76"/>
      <c r="M11" s="77">
        <f aca="true" t="shared" si="4" ref="M11:M62">IF(K11="","",(L11*K11))</f>
      </c>
      <c r="N11" s="110"/>
      <c r="O11" s="111"/>
      <c r="P11" s="112"/>
    </row>
    <row r="12" spans="1:16" ht="11.25">
      <c r="A12" s="104"/>
      <c r="B12" s="105"/>
      <c r="C12" s="106"/>
      <c r="D12" s="106"/>
      <c r="E12" s="106"/>
      <c r="F12" s="107">
        <f t="shared" si="1"/>
      </c>
      <c r="G12" s="108">
        <f t="shared" si="2"/>
      </c>
      <c r="H12" s="109">
        <f aca="true" t="shared" si="5" ref="H12:H62">IF(D12=0,"",(G12*$C$6))</f>
      </c>
      <c r="I12" s="77"/>
      <c r="J12" s="104"/>
      <c r="K12" s="108">
        <f t="shared" si="3"/>
      </c>
      <c r="L12" s="76"/>
      <c r="M12" s="77">
        <f t="shared" si="4"/>
      </c>
      <c r="N12" s="110"/>
      <c r="O12" s="111"/>
      <c r="P12" s="112"/>
    </row>
    <row r="13" spans="1:16" ht="11.25">
      <c r="A13" s="104"/>
      <c r="B13" s="105"/>
      <c r="C13" s="106"/>
      <c r="D13" s="106"/>
      <c r="E13" s="106"/>
      <c r="F13" s="107">
        <f t="shared" si="1"/>
      </c>
      <c r="G13" s="108">
        <f t="shared" si="2"/>
      </c>
      <c r="H13" s="109">
        <f t="shared" si="5"/>
      </c>
      <c r="I13" s="77"/>
      <c r="J13" s="104"/>
      <c r="K13" s="108">
        <f t="shared" si="3"/>
      </c>
      <c r="L13" s="76"/>
      <c r="M13" s="77">
        <f t="shared" si="4"/>
      </c>
      <c r="N13" s="110"/>
      <c r="O13" s="111"/>
      <c r="P13" s="112"/>
    </row>
    <row r="14" spans="1:16" ht="11.25">
      <c r="A14" s="104"/>
      <c r="B14" s="105"/>
      <c r="C14" s="106"/>
      <c r="D14" s="106"/>
      <c r="E14" s="106"/>
      <c r="F14" s="107">
        <f t="shared" si="1"/>
      </c>
      <c r="G14" s="108">
        <f t="shared" si="2"/>
      </c>
      <c r="H14" s="109">
        <f t="shared" si="5"/>
      </c>
      <c r="I14" s="77"/>
      <c r="J14" s="104"/>
      <c r="K14" s="108">
        <f t="shared" si="3"/>
      </c>
      <c r="L14" s="76"/>
      <c r="M14" s="77">
        <f t="shared" si="4"/>
      </c>
      <c r="N14" s="110"/>
      <c r="O14" s="111"/>
      <c r="P14" s="112"/>
    </row>
    <row r="15" spans="1:16" ht="11.25">
      <c r="A15" s="104"/>
      <c r="B15" s="105"/>
      <c r="C15" s="106"/>
      <c r="D15" s="106"/>
      <c r="E15" s="106"/>
      <c r="F15" s="107">
        <f t="shared" si="1"/>
      </c>
      <c r="G15" s="108">
        <f t="shared" si="2"/>
      </c>
      <c r="H15" s="109">
        <f t="shared" si="5"/>
      </c>
      <c r="I15" s="77"/>
      <c r="J15" s="104"/>
      <c r="K15" s="108">
        <f t="shared" si="3"/>
      </c>
      <c r="L15" s="76"/>
      <c r="M15" s="77">
        <f t="shared" si="4"/>
      </c>
      <c r="N15" s="110"/>
      <c r="O15" s="111"/>
      <c r="P15" s="112"/>
    </row>
    <row r="16" spans="1:16" ht="11.25">
      <c r="A16" s="104"/>
      <c r="B16" s="105"/>
      <c r="C16" s="106"/>
      <c r="D16" s="106"/>
      <c r="E16" s="106"/>
      <c r="F16" s="107">
        <f t="shared" si="1"/>
      </c>
      <c r="G16" s="108">
        <f t="shared" si="2"/>
      </c>
      <c r="H16" s="109">
        <f t="shared" si="5"/>
      </c>
      <c r="I16" s="77"/>
      <c r="J16" s="104"/>
      <c r="K16" s="108">
        <f t="shared" si="3"/>
      </c>
      <c r="L16" s="76"/>
      <c r="M16" s="77">
        <f t="shared" si="4"/>
      </c>
      <c r="N16" s="110"/>
      <c r="O16" s="111"/>
      <c r="P16" s="112"/>
    </row>
    <row r="17" spans="1:16" ht="11.25">
      <c r="A17" s="104"/>
      <c r="B17" s="105"/>
      <c r="C17" s="106"/>
      <c r="D17" s="106"/>
      <c r="E17" s="106"/>
      <c r="F17" s="107">
        <f t="shared" si="1"/>
      </c>
      <c r="G17" s="108">
        <f t="shared" si="2"/>
      </c>
      <c r="H17" s="109">
        <f t="shared" si="5"/>
      </c>
      <c r="I17" s="77"/>
      <c r="J17" s="104"/>
      <c r="K17" s="108">
        <f t="shared" si="3"/>
      </c>
      <c r="L17" s="76"/>
      <c r="M17" s="77">
        <f t="shared" si="4"/>
      </c>
      <c r="N17" s="110"/>
      <c r="O17" s="111"/>
      <c r="P17" s="112"/>
    </row>
    <row r="18" spans="1:16" ht="11.25">
      <c r="A18" s="104"/>
      <c r="B18" s="105"/>
      <c r="C18" s="106"/>
      <c r="D18" s="106"/>
      <c r="E18" s="106"/>
      <c r="F18" s="107">
        <f t="shared" si="1"/>
      </c>
      <c r="G18" s="108">
        <f t="shared" si="2"/>
      </c>
      <c r="H18" s="109">
        <f t="shared" si="5"/>
      </c>
      <c r="I18" s="77"/>
      <c r="J18" s="104"/>
      <c r="K18" s="108">
        <f t="shared" si="3"/>
      </c>
      <c r="L18" s="76"/>
      <c r="M18" s="77">
        <f t="shared" si="4"/>
      </c>
      <c r="N18" s="110"/>
      <c r="O18" s="111"/>
      <c r="P18" s="112"/>
    </row>
    <row r="19" spans="1:16" ht="11.25">
      <c r="A19" s="104"/>
      <c r="B19" s="105"/>
      <c r="C19" s="106"/>
      <c r="D19" s="106"/>
      <c r="E19" s="106"/>
      <c r="F19" s="107">
        <f t="shared" si="1"/>
      </c>
      <c r="G19" s="108">
        <f t="shared" si="2"/>
      </c>
      <c r="H19" s="109">
        <f t="shared" si="5"/>
      </c>
      <c r="I19" s="77"/>
      <c r="J19" s="104"/>
      <c r="K19" s="108">
        <f t="shared" si="3"/>
      </c>
      <c r="L19" s="76"/>
      <c r="M19" s="77">
        <f t="shared" si="4"/>
      </c>
      <c r="N19" s="110"/>
      <c r="O19" s="111"/>
      <c r="P19" s="112"/>
    </row>
    <row r="20" spans="1:16" ht="11.25">
      <c r="A20" s="104"/>
      <c r="B20" s="105"/>
      <c r="C20" s="106"/>
      <c r="D20" s="106"/>
      <c r="E20" s="106"/>
      <c r="F20" s="107">
        <f t="shared" si="1"/>
      </c>
      <c r="G20" s="108">
        <f t="shared" si="2"/>
      </c>
      <c r="H20" s="109">
        <f t="shared" si="5"/>
      </c>
      <c r="I20" s="77"/>
      <c r="J20" s="104"/>
      <c r="K20" s="108">
        <f t="shared" si="3"/>
      </c>
      <c r="L20" s="76"/>
      <c r="M20" s="77">
        <f t="shared" si="4"/>
      </c>
      <c r="N20" s="110"/>
      <c r="O20" s="111"/>
      <c r="P20" s="112"/>
    </row>
    <row r="21" spans="1:16" ht="11.25">
      <c r="A21" s="104"/>
      <c r="B21" s="105"/>
      <c r="C21" s="106"/>
      <c r="D21" s="106"/>
      <c r="E21" s="106"/>
      <c r="F21" s="107">
        <f t="shared" si="1"/>
      </c>
      <c r="G21" s="108">
        <f t="shared" si="2"/>
      </c>
      <c r="H21" s="109">
        <f t="shared" si="5"/>
      </c>
      <c r="I21" s="77"/>
      <c r="J21" s="104"/>
      <c r="K21" s="108">
        <f t="shared" si="3"/>
      </c>
      <c r="L21" s="76"/>
      <c r="M21" s="77">
        <f t="shared" si="4"/>
      </c>
      <c r="N21" s="110"/>
      <c r="O21" s="111"/>
      <c r="P21" s="112"/>
    </row>
    <row r="22" spans="1:16" ht="11.25">
      <c r="A22" s="104"/>
      <c r="B22" s="105"/>
      <c r="C22" s="106"/>
      <c r="D22" s="106"/>
      <c r="E22" s="106"/>
      <c r="F22" s="107">
        <f t="shared" si="1"/>
      </c>
      <c r="G22" s="108">
        <f t="shared" si="2"/>
      </c>
      <c r="H22" s="109">
        <f t="shared" si="5"/>
      </c>
      <c r="I22" s="77"/>
      <c r="J22" s="104"/>
      <c r="K22" s="108">
        <f t="shared" si="3"/>
      </c>
      <c r="L22" s="76"/>
      <c r="M22" s="77">
        <f t="shared" si="4"/>
      </c>
      <c r="N22" s="110"/>
      <c r="O22" s="111"/>
      <c r="P22" s="112"/>
    </row>
    <row r="23" spans="1:16" ht="11.25">
      <c r="A23" s="104"/>
      <c r="B23" s="105"/>
      <c r="C23" s="106"/>
      <c r="D23" s="106"/>
      <c r="E23" s="106"/>
      <c r="F23" s="107">
        <f t="shared" si="1"/>
      </c>
      <c r="G23" s="108">
        <f t="shared" si="2"/>
      </c>
      <c r="H23" s="109">
        <f t="shared" si="5"/>
      </c>
      <c r="I23" s="77"/>
      <c r="J23" s="104"/>
      <c r="K23" s="108">
        <f t="shared" si="3"/>
      </c>
      <c r="L23" s="76"/>
      <c r="M23" s="77">
        <f t="shared" si="4"/>
      </c>
      <c r="N23" s="110"/>
      <c r="O23" s="111"/>
      <c r="P23" s="112"/>
    </row>
    <row r="24" spans="1:16" ht="11.25">
      <c r="A24" s="104"/>
      <c r="B24" s="105"/>
      <c r="C24" s="106"/>
      <c r="D24" s="106"/>
      <c r="E24" s="106"/>
      <c r="F24" s="107">
        <f t="shared" si="1"/>
      </c>
      <c r="G24" s="108">
        <f t="shared" si="2"/>
      </c>
      <c r="H24" s="109">
        <f t="shared" si="5"/>
      </c>
      <c r="I24" s="77"/>
      <c r="J24" s="104"/>
      <c r="K24" s="108">
        <f t="shared" si="3"/>
      </c>
      <c r="L24" s="76"/>
      <c r="M24" s="77">
        <f t="shared" si="4"/>
      </c>
      <c r="N24" s="110"/>
      <c r="O24" s="111"/>
      <c r="P24" s="112"/>
    </row>
    <row r="25" spans="1:16" ht="11.25">
      <c r="A25" s="104"/>
      <c r="B25" s="105"/>
      <c r="C25" s="106"/>
      <c r="D25" s="106"/>
      <c r="E25" s="106"/>
      <c r="F25" s="107">
        <f t="shared" si="1"/>
      </c>
      <c r="G25" s="108">
        <f t="shared" si="2"/>
      </c>
      <c r="H25" s="109">
        <f t="shared" si="5"/>
      </c>
      <c r="I25" s="77"/>
      <c r="J25" s="104"/>
      <c r="K25" s="108">
        <f t="shared" si="3"/>
      </c>
      <c r="L25" s="76"/>
      <c r="M25" s="77">
        <f t="shared" si="4"/>
      </c>
      <c r="N25" s="110"/>
      <c r="O25" s="111"/>
      <c r="P25" s="112"/>
    </row>
    <row r="26" spans="1:16" ht="11.25">
      <c r="A26" s="104"/>
      <c r="B26" s="105"/>
      <c r="C26" s="106"/>
      <c r="D26" s="106"/>
      <c r="E26" s="106"/>
      <c r="F26" s="107">
        <f t="shared" si="1"/>
      </c>
      <c r="G26" s="108">
        <f t="shared" si="2"/>
      </c>
      <c r="H26" s="109">
        <f t="shared" si="5"/>
      </c>
      <c r="I26" s="77"/>
      <c r="J26" s="104"/>
      <c r="K26" s="108">
        <f t="shared" si="3"/>
      </c>
      <c r="L26" s="76"/>
      <c r="M26" s="77">
        <f t="shared" si="4"/>
      </c>
      <c r="N26" s="110"/>
      <c r="O26" s="111"/>
      <c r="P26" s="112"/>
    </row>
    <row r="27" spans="1:16" ht="11.25">
      <c r="A27" s="104"/>
      <c r="B27" s="105"/>
      <c r="C27" s="106"/>
      <c r="D27" s="106"/>
      <c r="E27" s="106"/>
      <c r="F27" s="107">
        <f t="shared" si="1"/>
      </c>
      <c r="G27" s="108">
        <f t="shared" si="2"/>
      </c>
      <c r="H27" s="109">
        <f t="shared" si="5"/>
      </c>
      <c r="I27" s="77"/>
      <c r="J27" s="104"/>
      <c r="K27" s="108">
        <f t="shared" si="3"/>
      </c>
      <c r="L27" s="76"/>
      <c r="M27" s="77">
        <f t="shared" si="4"/>
      </c>
      <c r="N27" s="110"/>
      <c r="O27" s="111"/>
      <c r="P27" s="112"/>
    </row>
    <row r="28" spans="1:16" ht="11.25">
      <c r="A28" s="104"/>
      <c r="B28" s="105"/>
      <c r="C28" s="106"/>
      <c r="D28" s="106"/>
      <c r="E28" s="106"/>
      <c r="F28" s="107">
        <f t="shared" si="1"/>
      </c>
      <c r="G28" s="108">
        <f t="shared" si="2"/>
      </c>
      <c r="H28" s="109">
        <f t="shared" si="5"/>
      </c>
      <c r="I28" s="77"/>
      <c r="J28" s="104"/>
      <c r="K28" s="108">
        <f t="shared" si="3"/>
      </c>
      <c r="L28" s="76"/>
      <c r="M28" s="77">
        <f t="shared" si="4"/>
      </c>
      <c r="N28" s="110"/>
      <c r="O28" s="111"/>
      <c r="P28" s="112"/>
    </row>
    <row r="29" spans="1:16" ht="11.25">
      <c r="A29" s="104"/>
      <c r="B29" s="105"/>
      <c r="C29" s="106"/>
      <c r="D29" s="106"/>
      <c r="E29" s="106"/>
      <c r="F29" s="107">
        <f t="shared" si="1"/>
      </c>
      <c r="G29" s="108">
        <f t="shared" si="2"/>
      </c>
      <c r="H29" s="109">
        <f t="shared" si="5"/>
      </c>
      <c r="I29" s="77"/>
      <c r="J29" s="104"/>
      <c r="K29" s="108">
        <f t="shared" si="3"/>
      </c>
      <c r="L29" s="76"/>
      <c r="M29" s="77">
        <f t="shared" si="4"/>
      </c>
      <c r="N29" s="110"/>
      <c r="O29" s="111"/>
      <c r="P29" s="112"/>
    </row>
    <row r="30" spans="1:16" ht="11.25">
      <c r="A30" s="104"/>
      <c r="B30" s="105"/>
      <c r="C30" s="106"/>
      <c r="D30" s="106"/>
      <c r="E30" s="106"/>
      <c r="F30" s="107">
        <f t="shared" si="1"/>
      </c>
      <c r="G30" s="108">
        <f t="shared" si="2"/>
      </c>
      <c r="H30" s="109">
        <f t="shared" si="5"/>
      </c>
      <c r="I30" s="77"/>
      <c r="J30" s="104"/>
      <c r="K30" s="108">
        <f t="shared" si="3"/>
      </c>
      <c r="L30" s="76"/>
      <c r="M30" s="77">
        <f t="shared" si="4"/>
      </c>
      <c r="N30" s="110"/>
      <c r="O30" s="111"/>
      <c r="P30" s="112"/>
    </row>
    <row r="31" spans="1:16" ht="11.25">
      <c r="A31" s="104"/>
      <c r="B31" s="105"/>
      <c r="C31" s="106"/>
      <c r="D31" s="106"/>
      <c r="E31" s="106"/>
      <c r="F31" s="107">
        <f t="shared" si="1"/>
      </c>
      <c r="G31" s="108">
        <f t="shared" si="2"/>
      </c>
      <c r="H31" s="109">
        <f t="shared" si="5"/>
      </c>
      <c r="I31" s="77"/>
      <c r="J31" s="104"/>
      <c r="K31" s="108">
        <f t="shared" si="3"/>
      </c>
      <c r="L31" s="76"/>
      <c r="M31" s="77">
        <f t="shared" si="4"/>
      </c>
      <c r="N31" s="110"/>
      <c r="O31" s="111"/>
      <c r="P31" s="112"/>
    </row>
    <row r="32" spans="1:16" ht="11.25">
      <c r="A32" s="104"/>
      <c r="B32" s="105"/>
      <c r="C32" s="106"/>
      <c r="D32" s="106"/>
      <c r="E32" s="106"/>
      <c r="F32" s="107">
        <f t="shared" si="1"/>
      </c>
      <c r="G32" s="108">
        <f t="shared" si="2"/>
      </c>
      <c r="H32" s="109">
        <f t="shared" si="5"/>
      </c>
      <c r="I32" s="77"/>
      <c r="J32" s="104"/>
      <c r="K32" s="108">
        <f t="shared" si="3"/>
      </c>
      <c r="L32" s="76"/>
      <c r="M32" s="77">
        <f t="shared" si="4"/>
      </c>
      <c r="N32" s="110"/>
      <c r="O32" s="111"/>
      <c r="P32" s="112"/>
    </row>
    <row r="33" spans="1:16" ht="11.25">
      <c r="A33" s="104"/>
      <c r="B33" s="105"/>
      <c r="C33" s="106"/>
      <c r="D33" s="106"/>
      <c r="E33" s="106"/>
      <c r="F33" s="107">
        <f t="shared" si="1"/>
      </c>
      <c r="G33" s="108">
        <f t="shared" si="2"/>
      </c>
      <c r="H33" s="109">
        <f t="shared" si="5"/>
      </c>
      <c r="I33" s="77"/>
      <c r="J33" s="104"/>
      <c r="K33" s="108">
        <f t="shared" si="3"/>
      </c>
      <c r="L33" s="76"/>
      <c r="M33" s="77">
        <f t="shared" si="4"/>
      </c>
      <c r="N33" s="110"/>
      <c r="O33" s="111"/>
      <c r="P33" s="112"/>
    </row>
    <row r="34" spans="1:16" ht="11.25">
      <c r="A34" s="104"/>
      <c r="B34" s="105"/>
      <c r="C34" s="106"/>
      <c r="D34" s="106"/>
      <c r="E34" s="106"/>
      <c r="F34" s="107">
        <f t="shared" si="1"/>
      </c>
      <c r="G34" s="108">
        <f t="shared" si="2"/>
      </c>
      <c r="H34" s="109">
        <f t="shared" si="5"/>
      </c>
      <c r="I34" s="77"/>
      <c r="J34" s="104"/>
      <c r="K34" s="108">
        <f t="shared" si="3"/>
      </c>
      <c r="L34" s="76"/>
      <c r="M34" s="77">
        <f t="shared" si="4"/>
      </c>
      <c r="N34" s="110"/>
      <c r="O34" s="111"/>
      <c r="P34" s="112"/>
    </row>
    <row r="35" spans="1:16" ht="11.25">
      <c r="A35" s="104"/>
      <c r="B35" s="105"/>
      <c r="C35" s="106"/>
      <c r="D35" s="106"/>
      <c r="E35" s="106"/>
      <c r="F35" s="107">
        <f t="shared" si="1"/>
      </c>
      <c r="G35" s="108">
        <f t="shared" si="2"/>
      </c>
      <c r="H35" s="109">
        <f t="shared" si="5"/>
      </c>
      <c r="I35" s="77"/>
      <c r="J35" s="104"/>
      <c r="K35" s="108">
        <f t="shared" si="3"/>
      </c>
      <c r="L35" s="76"/>
      <c r="M35" s="77">
        <f t="shared" si="4"/>
      </c>
      <c r="N35" s="110"/>
      <c r="O35" s="111"/>
      <c r="P35" s="112"/>
    </row>
    <row r="36" spans="1:16" ht="11.25">
      <c r="A36" s="104"/>
      <c r="B36" s="105"/>
      <c r="C36" s="106"/>
      <c r="D36" s="106"/>
      <c r="E36" s="106"/>
      <c r="F36" s="107">
        <f t="shared" si="1"/>
      </c>
      <c r="G36" s="108">
        <f t="shared" si="2"/>
      </c>
      <c r="H36" s="109">
        <f t="shared" si="5"/>
      </c>
      <c r="I36" s="77"/>
      <c r="J36" s="104"/>
      <c r="K36" s="108">
        <f t="shared" si="3"/>
      </c>
      <c r="L36" s="76"/>
      <c r="M36" s="77">
        <f t="shared" si="4"/>
      </c>
      <c r="N36" s="110"/>
      <c r="O36" s="111"/>
      <c r="P36" s="112"/>
    </row>
    <row r="37" spans="1:16" ht="11.25">
      <c r="A37" s="104"/>
      <c r="B37" s="105"/>
      <c r="C37" s="106"/>
      <c r="D37" s="106"/>
      <c r="E37" s="106"/>
      <c r="F37" s="107">
        <f t="shared" si="1"/>
      </c>
      <c r="G37" s="108">
        <f t="shared" si="2"/>
      </c>
      <c r="H37" s="109">
        <f t="shared" si="5"/>
      </c>
      <c r="I37" s="77"/>
      <c r="J37" s="104"/>
      <c r="K37" s="108">
        <f t="shared" si="3"/>
      </c>
      <c r="L37" s="76"/>
      <c r="M37" s="77">
        <f t="shared" si="4"/>
      </c>
      <c r="N37" s="110"/>
      <c r="O37" s="111"/>
      <c r="P37" s="112"/>
    </row>
    <row r="38" spans="1:16" ht="11.25">
      <c r="A38" s="104"/>
      <c r="B38" s="105"/>
      <c r="C38" s="106"/>
      <c r="D38" s="106"/>
      <c r="E38" s="106"/>
      <c r="F38" s="107">
        <f t="shared" si="1"/>
      </c>
      <c r="G38" s="108">
        <f t="shared" si="2"/>
      </c>
      <c r="H38" s="109">
        <f t="shared" si="5"/>
      </c>
      <c r="I38" s="77"/>
      <c r="J38" s="104"/>
      <c r="K38" s="108">
        <f t="shared" si="3"/>
      </c>
      <c r="L38" s="76"/>
      <c r="M38" s="77">
        <f t="shared" si="4"/>
      </c>
      <c r="N38" s="110"/>
      <c r="O38" s="111"/>
      <c r="P38" s="112"/>
    </row>
    <row r="39" spans="1:16" ht="11.25">
      <c r="A39" s="104"/>
      <c r="B39" s="105"/>
      <c r="C39" s="106"/>
      <c r="D39" s="106"/>
      <c r="E39" s="106"/>
      <c r="F39" s="107">
        <f t="shared" si="1"/>
      </c>
      <c r="G39" s="108">
        <f t="shared" si="2"/>
      </c>
      <c r="H39" s="109">
        <f t="shared" si="5"/>
      </c>
      <c r="I39" s="77"/>
      <c r="J39" s="104"/>
      <c r="K39" s="108">
        <f t="shared" si="3"/>
      </c>
      <c r="L39" s="76"/>
      <c r="M39" s="77">
        <f t="shared" si="4"/>
      </c>
      <c r="N39" s="110"/>
      <c r="O39" s="111"/>
      <c r="P39" s="112"/>
    </row>
    <row r="40" spans="1:16" ht="11.25">
      <c r="A40" s="104"/>
      <c r="B40" s="105"/>
      <c r="C40" s="106"/>
      <c r="D40" s="106"/>
      <c r="E40" s="106"/>
      <c r="F40" s="107">
        <f t="shared" si="1"/>
      </c>
      <c r="G40" s="108">
        <f t="shared" si="2"/>
      </c>
      <c r="H40" s="109">
        <f t="shared" si="5"/>
      </c>
      <c r="I40" s="77"/>
      <c r="J40" s="104"/>
      <c r="K40" s="108">
        <f t="shared" si="3"/>
      </c>
      <c r="L40" s="76"/>
      <c r="M40" s="77">
        <f t="shared" si="4"/>
      </c>
      <c r="N40" s="110"/>
      <c r="O40" s="111"/>
      <c r="P40" s="112"/>
    </row>
    <row r="41" spans="1:16" ht="11.25">
      <c r="A41" s="104"/>
      <c r="B41" s="105"/>
      <c r="C41" s="106"/>
      <c r="D41" s="106"/>
      <c r="E41" s="106"/>
      <c r="F41" s="107">
        <f t="shared" si="1"/>
      </c>
      <c r="G41" s="108">
        <f t="shared" si="2"/>
      </c>
      <c r="H41" s="109">
        <f t="shared" si="5"/>
      </c>
      <c r="I41" s="77"/>
      <c r="J41" s="104"/>
      <c r="K41" s="108">
        <f t="shared" si="3"/>
      </c>
      <c r="L41" s="76"/>
      <c r="M41" s="77">
        <f t="shared" si="4"/>
      </c>
      <c r="N41" s="110"/>
      <c r="O41" s="111"/>
      <c r="P41" s="112"/>
    </row>
    <row r="42" spans="1:16" ht="11.25">
      <c r="A42" s="104"/>
      <c r="B42" s="105"/>
      <c r="C42" s="106"/>
      <c r="D42" s="106"/>
      <c r="E42" s="106"/>
      <c r="F42" s="107">
        <f t="shared" si="1"/>
      </c>
      <c r="G42" s="108">
        <f t="shared" si="2"/>
      </c>
      <c r="H42" s="109">
        <f t="shared" si="5"/>
      </c>
      <c r="I42" s="77"/>
      <c r="J42" s="104"/>
      <c r="K42" s="108">
        <f t="shared" si="3"/>
      </c>
      <c r="L42" s="76"/>
      <c r="M42" s="77">
        <f t="shared" si="4"/>
      </c>
      <c r="N42" s="110"/>
      <c r="O42" s="111"/>
      <c r="P42" s="112"/>
    </row>
    <row r="43" spans="1:16" ht="11.25">
      <c r="A43" s="104"/>
      <c r="B43" s="105"/>
      <c r="C43" s="106"/>
      <c r="D43" s="106"/>
      <c r="E43" s="106"/>
      <c r="F43" s="107">
        <f t="shared" si="1"/>
      </c>
      <c r="G43" s="108">
        <f t="shared" si="2"/>
      </c>
      <c r="H43" s="109">
        <f t="shared" si="5"/>
      </c>
      <c r="I43" s="77"/>
      <c r="J43" s="104"/>
      <c r="K43" s="108">
        <f t="shared" si="3"/>
      </c>
      <c r="L43" s="76"/>
      <c r="M43" s="77">
        <f t="shared" si="4"/>
      </c>
      <c r="N43" s="110"/>
      <c r="O43" s="111"/>
      <c r="P43" s="112"/>
    </row>
    <row r="44" spans="1:16" ht="11.25">
      <c r="A44" s="104"/>
      <c r="B44" s="105"/>
      <c r="C44" s="106"/>
      <c r="D44" s="106"/>
      <c r="E44" s="106"/>
      <c r="F44" s="107">
        <f t="shared" si="1"/>
      </c>
      <c r="G44" s="108">
        <f t="shared" si="2"/>
      </c>
      <c r="H44" s="109">
        <f t="shared" si="5"/>
      </c>
      <c r="I44" s="77"/>
      <c r="J44" s="104"/>
      <c r="K44" s="108">
        <f t="shared" si="3"/>
      </c>
      <c r="L44" s="76"/>
      <c r="M44" s="77">
        <f t="shared" si="4"/>
      </c>
      <c r="N44" s="110"/>
      <c r="O44" s="111"/>
      <c r="P44" s="112"/>
    </row>
    <row r="45" spans="1:16" ht="11.25">
      <c r="A45" s="104"/>
      <c r="B45" s="105"/>
      <c r="C45" s="106"/>
      <c r="D45" s="106"/>
      <c r="E45" s="106"/>
      <c r="F45" s="107">
        <f t="shared" si="1"/>
      </c>
      <c r="G45" s="108">
        <f t="shared" si="2"/>
      </c>
      <c r="H45" s="109">
        <f t="shared" si="5"/>
      </c>
      <c r="I45" s="77"/>
      <c r="J45" s="104"/>
      <c r="K45" s="108">
        <f t="shared" si="3"/>
      </c>
      <c r="L45" s="76"/>
      <c r="M45" s="77">
        <f t="shared" si="4"/>
      </c>
      <c r="N45" s="110"/>
      <c r="O45" s="111"/>
      <c r="P45" s="112"/>
    </row>
    <row r="46" spans="1:16" ht="11.25">
      <c r="A46" s="104"/>
      <c r="B46" s="105"/>
      <c r="C46" s="106"/>
      <c r="D46" s="106"/>
      <c r="E46" s="106"/>
      <c r="F46" s="107">
        <f t="shared" si="1"/>
      </c>
      <c r="G46" s="108">
        <f t="shared" si="2"/>
      </c>
      <c r="H46" s="109">
        <f t="shared" si="5"/>
      </c>
      <c r="I46" s="77"/>
      <c r="J46" s="104"/>
      <c r="K46" s="108">
        <f t="shared" si="3"/>
      </c>
      <c r="L46" s="76"/>
      <c r="M46" s="77">
        <f t="shared" si="4"/>
      </c>
      <c r="N46" s="110"/>
      <c r="O46" s="111"/>
      <c r="P46" s="112"/>
    </row>
    <row r="47" spans="1:16" ht="11.25">
      <c r="A47" s="104"/>
      <c r="B47" s="105"/>
      <c r="C47" s="106"/>
      <c r="D47" s="106"/>
      <c r="E47" s="106"/>
      <c r="F47" s="107">
        <f t="shared" si="1"/>
      </c>
      <c r="G47" s="108">
        <f t="shared" si="2"/>
      </c>
      <c r="H47" s="109">
        <f t="shared" si="5"/>
      </c>
      <c r="I47" s="77"/>
      <c r="J47" s="104"/>
      <c r="K47" s="108">
        <f t="shared" si="3"/>
      </c>
      <c r="L47" s="76"/>
      <c r="M47" s="77">
        <f t="shared" si="4"/>
      </c>
      <c r="N47" s="110"/>
      <c r="O47" s="111"/>
      <c r="P47" s="112"/>
    </row>
    <row r="48" spans="1:16" ht="11.25">
      <c r="A48" s="104"/>
      <c r="B48" s="105"/>
      <c r="C48" s="106"/>
      <c r="D48" s="106"/>
      <c r="E48" s="106"/>
      <c r="F48" s="107">
        <f t="shared" si="1"/>
      </c>
      <c r="G48" s="108">
        <f t="shared" si="2"/>
      </c>
      <c r="H48" s="109">
        <f t="shared" si="5"/>
      </c>
      <c r="I48" s="77"/>
      <c r="J48" s="104"/>
      <c r="K48" s="108">
        <f t="shared" si="3"/>
      </c>
      <c r="L48" s="76"/>
      <c r="M48" s="77">
        <f t="shared" si="4"/>
      </c>
      <c r="N48" s="110"/>
      <c r="O48" s="111"/>
      <c r="P48" s="112"/>
    </row>
    <row r="49" spans="1:16" ht="11.25">
      <c r="A49" s="104"/>
      <c r="B49" s="105"/>
      <c r="C49" s="106"/>
      <c r="D49" s="106"/>
      <c r="E49" s="106"/>
      <c r="F49" s="107">
        <f t="shared" si="1"/>
      </c>
      <c r="G49" s="108">
        <f t="shared" si="2"/>
      </c>
      <c r="H49" s="109">
        <f t="shared" si="5"/>
      </c>
      <c r="I49" s="77"/>
      <c r="J49" s="104"/>
      <c r="K49" s="108">
        <f t="shared" si="3"/>
      </c>
      <c r="L49" s="76"/>
      <c r="M49" s="77">
        <f t="shared" si="4"/>
      </c>
      <c r="N49" s="110"/>
      <c r="O49" s="111"/>
      <c r="P49" s="112"/>
    </row>
    <row r="50" spans="1:16" ht="11.25">
      <c r="A50" s="104"/>
      <c r="B50" s="105"/>
      <c r="C50" s="106"/>
      <c r="D50" s="106"/>
      <c r="E50" s="106"/>
      <c r="F50" s="107">
        <f t="shared" si="1"/>
      </c>
      <c r="G50" s="108">
        <f t="shared" si="2"/>
      </c>
      <c r="H50" s="109">
        <f t="shared" si="5"/>
      </c>
      <c r="I50" s="77"/>
      <c r="J50" s="104"/>
      <c r="K50" s="108">
        <f t="shared" si="3"/>
      </c>
      <c r="L50" s="76"/>
      <c r="M50" s="77">
        <f t="shared" si="4"/>
      </c>
      <c r="N50" s="110"/>
      <c r="O50" s="111"/>
      <c r="P50" s="112"/>
    </row>
    <row r="51" spans="1:16" ht="11.25">
      <c r="A51" s="104"/>
      <c r="B51" s="105"/>
      <c r="C51" s="106"/>
      <c r="D51" s="106"/>
      <c r="E51" s="106"/>
      <c r="F51" s="107">
        <f t="shared" si="1"/>
      </c>
      <c r="G51" s="108">
        <f t="shared" si="2"/>
      </c>
      <c r="H51" s="109">
        <f t="shared" si="5"/>
      </c>
      <c r="I51" s="77"/>
      <c r="J51" s="104"/>
      <c r="K51" s="108">
        <f t="shared" si="3"/>
      </c>
      <c r="L51" s="76"/>
      <c r="M51" s="77">
        <f t="shared" si="4"/>
      </c>
      <c r="N51" s="110"/>
      <c r="O51" s="111"/>
      <c r="P51" s="112"/>
    </row>
    <row r="52" spans="1:16" ht="11.25">
      <c r="A52" s="104"/>
      <c r="B52" s="105"/>
      <c r="C52" s="106"/>
      <c r="D52" s="106"/>
      <c r="E52" s="106"/>
      <c r="F52" s="107">
        <f t="shared" si="1"/>
      </c>
      <c r="G52" s="108">
        <f t="shared" si="2"/>
      </c>
      <c r="H52" s="109">
        <f t="shared" si="5"/>
      </c>
      <c r="I52" s="77"/>
      <c r="J52" s="104"/>
      <c r="K52" s="108">
        <f t="shared" si="3"/>
      </c>
      <c r="L52" s="76"/>
      <c r="M52" s="77">
        <f t="shared" si="4"/>
      </c>
      <c r="N52" s="110"/>
      <c r="O52" s="111"/>
      <c r="P52" s="112"/>
    </row>
    <row r="53" spans="1:16" ht="11.25">
      <c r="A53" s="104"/>
      <c r="B53" s="105"/>
      <c r="C53" s="106"/>
      <c r="D53" s="106"/>
      <c r="E53" s="106"/>
      <c r="F53" s="107">
        <f t="shared" si="1"/>
      </c>
      <c r="G53" s="108">
        <f t="shared" si="2"/>
      </c>
      <c r="H53" s="109">
        <f t="shared" si="5"/>
      </c>
      <c r="I53" s="77"/>
      <c r="J53" s="104"/>
      <c r="K53" s="108">
        <f t="shared" si="3"/>
      </c>
      <c r="L53" s="76"/>
      <c r="M53" s="77">
        <f t="shared" si="4"/>
      </c>
      <c r="N53" s="110"/>
      <c r="O53" s="111"/>
      <c r="P53" s="112"/>
    </row>
    <row r="54" spans="1:16" ht="11.25">
      <c r="A54" s="104"/>
      <c r="B54" s="105"/>
      <c r="C54" s="106"/>
      <c r="D54" s="106"/>
      <c r="E54" s="106"/>
      <c r="F54" s="107">
        <f t="shared" si="1"/>
      </c>
      <c r="G54" s="108">
        <f t="shared" si="2"/>
      </c>
      <c r="H54" s="109">
        <f t="shared" si="5"/>
      </c>
      <c r="I54" s="77"/>
      <c r="J54" s="104"/>
      <c r="K54" s="108">
        <f t="shared" si="3"/>
      </c>
      <c r="L54" s="76"/>
      <c r="M54" s="77">
        <f t="shared" si="4"/>
      </c>
      <c r="N54" s="110"/>
      <c r="O54" s="111"/>
      <c r="P54" s="112"/>
    </row>
    <row r="55" spans="1:16" ht="11.25">
      <c r="A55" s="104"/>
      <c r="B55" s="105"/>
      <c r="C55" s="106"/>
      <c r="D55" s="106"/>
      <c r="E55" s="106"/>
      <c r="F55" s="107">
        <f t="shared" si="1"/>
      </c>
      <c r="G55" s="108">
        <f t="shared" si="2"/>
      </c>
      <c r="H55" s="109">
        <f t="shared" si="5"/>
      </c>
      <c r="I55" s="77"/>
      <c r="J55" s="104"/>
      <c r="K55" s="108">
        <f t="shared" si="3"/>
      </c>
      <c r="L55" s="76"/>
      <c r="M55" s="77">
        <f t="shared" si="4"/>
      </c>
      <c r="N55" s="110"/>
      <c r="O55" s="111"/>
      <c r="P55" s="112"/>
    </row>
    <row r="56" spans="1:16" ht="11.25">
      <c r="A56" s="104"/>
      <c r="B56" s="105"/>
      <c r="C56" s="106"/>
      <c r="D56" s="106"/>
      <c r="E56" s="106"/>
      <c r="F56" s="107">
        <f t="shared" si="1"/>
      </c>
      <c r="G56" s="108">
        <f t="shared" si="2"/>
      </c>
      <c r="H56" s="109">
        <f t="shared" si="5"/>
      </c>
      <c r="I56" s="77"/>
      <c r="J56" s="104"/>
      <c r="K56" s="108">
        <f t="shared" si="3"/>
      </c>
      <c r="L56" s="76"/>
      <c r="M56" s="77">
        <f t="shared" si="4"/>
      </c>
      <c r="N56" s="110"/>
      <c r="O56" s="111"/>
      <c r="P56" s="112"/>
    </row>
    <row r="57" spans="1:16" ht="11.25">
      <c r="A57" s="104"/>
      <c r="B57" s="105"/>
      <c r="C57" s="106"/>
      <c r="D57" s="106"/>
      <c r="E57" s="106"/>
      <c r="F57" s="107">
        <f t="shared" si="1"/>
      </c>
      <c r="G57" s="108">
        <f t="shared" si="2"/>
      </c>
      <c r="H57" s="109">
        <f t="shared" si="5"/>
      </c>
      <c r="I57" s="77"/>
      <c r="J57" s="104"/>
      <c r="K57" s="108">
        <f t="shared" si="3"/>
      </c>
      <c r="L57" s="76"/>
      <c r="M57" s="77">
        <f t="shared" si="4"/>
      </c>
      <c r="N57" s="110"/>
      <c r="O57" s="111"/>
      <c r="P57" s="112"/>
    </row>
    <row r="58" spans="1:16" ht="11.25">
      <c r="A58" s="104"/>
      <c r="B58" s="105"/>
      <c r="C58" s="106"/>
      <c r="D58" s="106"/>
      <c r="E58" s="106"/>
      <c r="F58" s="107">
        <f t="shared" si="1"/>
      </c>
      <c r="G58" s="108">
        <f t="shared" si="2"/>
      </c>
      <c r="H58" s="109">
        <f t="shared" si="5"/>
      </c>
      <c r="I58" s="77"/>
      <c r="J58" s="104"/>
      <c r="K58" s="108">
        <f t="shared" si="3"/>
      </c>
      <c r="L58" s="76"/>
      <c r="M58" s="77">
        <f t="shared" si="4"/>
      </c>
      <c r="N58" s="110"/>
      <c r="O58" s="111"/>
      <c r="P58" s="112"/>
    </row>
    <row r="59" spans="1:16" ht="11.25">
      <c r="A59" s="104"/>
      <c r="B59" s="105"/>
      <c r="C59" s="106"/>
      <c r="D59" s="106"/>
      <c r="E59" s="106"/>
      <c r="F59" s="107">
        <f t="shared" si="1"/>
      </c>
      <c r="G59" s="108">
        <f t="shared" si="2"/>
      </c>
      <c r="H59" s="109">
        <f t="shared" si="5"/>
      </c>
      <c r="I59" s="77"/>
      <c r="J59" s="104"/>
      <c r="K59" s="108">
        <f t="shared" si="3"/>
      </c>
      <c r="L59" s="76"/>
      <c r="M59" s="77">
        <f t="shared" si="4"/>
      </c>
      <c r="N59" s="110"/>
      <c r="O59" s="111"/>
      <c r="P59" s="112"/>
    </row>
    <row r="60" spans="1:16" ht="11.25">
      <c r="A60" s="20"/>
      <c r="B60" s="53"/>
      <c r="C60" s="61"/>
      <c r="D60" s="61"/>
      <c r="E60" s="61"/>
      <c r="F60" s="107">
        <f t="shared" si="1"/>
      </c>
      <c r="G60" s="108">
        <f t="shared" si="2"/>
      </c>
      <c r="H60" s="109">
        <f t="shared" si="5"/>
      </c>
      <c r="K60" s="108">
        <f t="shared" si="3"/>
      </c>
      <c r="M60" s="77">
        <f t="shared" si="4"/>
      </c>
      <c r="P60" s="44"/>
    </row>
    <row r="61" spans="1:16" ht="11.25">
      <c r="A61" s="20"/>
      <c r="B61" s="53"/>
      <c r="C61" s="61"/>
      <c r="D61" s="61"/>
      <c r="E61" s="61"/>
      <c r="F61" s="107">
        <f t="shared" si="1"/>
      </c>
      <c r="G61" s="108">
        <f t="shared" si="2"/>
      </c>
      <c r="H61" s="109">
        <f t="shared" si="5"/>
      </c>
      <c r="K61" s="108">
        <f t="shared" si="3"/>
      </c>
      <c r="M61" s="77">
        <f t="shared" si="4"/>
      </c>
      <c r="P61" s="44"/>
    </row>
    <row r="62" spans="1:16" ht="12" thickBot="1">
      <c r="A62" s="20"/>
      <c r="B62" s="53"/>
      <c r="C62" s="61"/>
      <c r="D62" s="61"/>
      <c r="E62" s="61"/>
      <c r="F62" s="107">
        <f t="shared" si="1"/>
      </c>
      <c r="G62" s="108">
        <f t="shared" si="2"/>
      </c>
      <c r="H62" s="109">
        <f t="shared" si="5"/>
      </c>
      <c r="K62" s="108">
        <f t="shared" si="3"/>
      </c>
      <c r="M62" s="77">
        <f t="shared" si="4"/>
      </c>
      <c r="P62" s="44"/>
    </row>
    <row r="63" spans="1:16" s="19" customFormat="1" ht="23.25" customHeight="1" thickBot="1" thickTop="1">
      <c r="A63" s="18"/>
      <c r="B63" s="16" t="s">
        <v>32</v>
      </c>
      <c r="C63" s="16" t="s">
        <v>17</v>
      </c>
      <c r="D63" s="16"/>
      <c r="E63" s="16"/>
      <c r="F63" s="16"/>
      <c r="G63" s="17"/>
      <c r="H63" s="41"/>
      <c r="I63" s="58"/>
      <c r="J63" s="18" t="s">
        <v>32</v>
      </c>
      <c r="K63" s="16" t="s">
        <v>30</v>
      </c>
      <c r="L63" s="16"/>
      <c r="M63" s="17"/>
      <c r="N63" s="30" t="s">
        <v>18</v>
      </c>
      <c r="O63" s="29"/>
      <c r="P63" s="43"/>
    </row>
    <row r="64" spans="1:16" s="15" customFormat="1" ht="12.75" thickBot="1" thickTop="1">
      <c r="A64" s="69" t="s">
        <v>19</v>
      </c>
      <c r="B64" s="70" t="s">
        <v>20</v>
      </c>
      <c r="C64" s="71" t="s">
        <v>21</v>
      </c>
      <c r="D64" s="71" t="s">
        <v>22</v>
      </c>
      <c r="E64" s="72" t="s">
        <v>34</v>
      </c>
      <c r="F64" s="71" t="s">
        <v>23</v>
      </c>
      <c r="G64" s="121" t="s">
        <v>24</v>
      </c>
      <c r="H64" s="122" t="s">
        <v>43</v>
      </c>
      <c r="I64" s="73"/>
      <c r="J64" s="74" t="s">
        <v>25</v>
      </c>
      <c r="K64" s="71" t="s">
        <v>24</v>
      </c>
      <c r="L64" s="71" t="s">
        <v>41</v>
      </c>
      <c r="M64" s="121" t="s">
        <v>43</v>
      </c>
      <c r="N64" s="69" t="s">
        <v>31</v>
      </c>
      <c r="O64" s="119" t="s">
        <v>35</v>
      </c>
      <c r="P64" s="120" t="s">
        <v>36</v>
      </c>
    </row>
    <row r="65" spans="1:16" ht="6.75" customHeight="1">
      <c r="A65" s="20"/>
      <c r="B65" s="53"/>
      <c r="C65" s="61"/>
      <c r="D65" s="61"/>
      <c r="E65" s="61"/>
      <c r="F65" s="15">
        <f>IF(D65="","",((D65/E65)*60))</f>
      </c>
      <c r="G65" s="15">
        <f>IF(D65="","",(D65/E65))</f>
      </c>
      <c r="H65" s="39">
        <f>IF(D65=0,"",(G65*$C$6))</f>
      </c>
      <c r="K65" s="40">
        <f>IF(J65="","",G65)</f>
      </c>
      <c r="M65" s="14">
        <f>IF(K65="","",(L65*K65))</f>
      </c>
      <c r="P65" s="44"/>
    </row>
    <row r="66" spans="1:16" ht="11.25">
      <c r="A66" s="104"/>
      <c r="B66" s="105"/>
      <c r="C66" s="106"/>
      <c r="D66" s="106"/>
      <c r="E66" s="106"/>
      <c r="F66" s="107">
        <f>IF(D66="","",((D66*E66)))</f>
      </c>
      <c r="G66" s="108">
        <f>IF(D66="","",(F66/60))</f>
      </c>
      <c r="H66" s="109">
        <f>IF(D66=0,"",(G66*$C$6))</f>
      </c>
      <c r="I66" s="77"/>
      <c r="J66" s="104"/>
      <c r="K66" s="108">
        <f>IF(J66="","",G66)</f>
      </c>
      <c r="L66" s="76"/>
      <c r="M66" s="77">
        <f>IF(K66="","",(L66*K66))</f>
      </c>
      <c r="N66" s="110"/>
      <c r="O66" s="111"/>
      <c r="P66" s="112"/>
    </row>
    <row r="67" spans="1:16" ht="11.25">
      <c r="A67" s="104"/>
      <c r="B67" s="105"/>
      <c r="C67" s="106"/>
      <c r="D67" s="106"/>
      <c r="E67" s="106"/>
      <c r="F67" s="107">
        <f aca="true" t="shared" si="6" ref="F67:F107">IF(D67="","",((D67*E67)))</f>
      </c>
      <c r="G67" s="108">
        <f aca="true" t="shared" si="7" ref="G67:G107">IF(D67="","",(F67/60))</f>
      </c>
      <c r="H67" s="109">
        <f aca="true" t="shared" si="8" ref="H67:H107">IF(D67=0,"",(G67*$C$6))</f>
      </c>
      <c r="I67" s="77"/>
      <c r="J67" s="104"/>
      <c r="K67" s="108">
        <f aca="true" t="shared" si="9" ref="K67:K107">IF(J67="","",G67)</f>
      </c>
      <c r="L67" s="76"/>
      <c r="M67" s="77">
        <f aca="true" t="shared" si="10" ref="M67:M107">IF(K67="","",(L67*K67))</f>
      </c>
      <c r="N67" s="110"/>
      <c r="O67" s="111"/>
      <c r="P67" s="112"/>
    </row>
    <row r="68" spans="1:16" ht="11.25">
      <c r="A68" s="104"/>
      <c r="B68" s="105"/>
      <c r="C68" s="106"/>
      <c r="D68" s="106"/>
      <c r="E68" s="106"/>
      <c r="F68" s="107">
        <f t="shared" si="6"/>
      </c>
      <c r="G68" s="108">
        <f t="shared" si="7"/>
      </c>
      <c r="H68" s="109">
        <f t="shared" si="8"/>
      </c>
      <c r="I68" s="77"/>
      <c r="J68" s="104"/>
      <c r="K68" s="108">
        <f t="shared" si="9"/>
      </c>
      <c r="L68" s="76"/>
      <c r="M68" s="77">
        <f t="shared" si="10"/>
      </c>
      <c r="N68" s="110"/>
      <c r="O68" s="111"/>
      <c r="P68" s="112"/>
    </row>
    <row r="69" spans="1:16" ht="11.25">
      <c r="A69" s="104"/>
      <c r="B69" s="105"/>
      <c r="C69" s="106"/>
      <c r="D69" s="106"/>
      <c r="E69" s="106"/>
      <c r="F69" s="107">
        <f t="shared" si="6"/>
      </c>
      <c r="G69" s="108">
        <f t="shared" si="7"/>
      </c>
      <c r="H69" s="109">
        <f t="shared" si="8"/>
      </c>
      <c r="I69" s="77"/>
      <c r="J69" s="104"/>
      <c r="K69" s="108">
        <f t="shared" si="9"/>
      </c>
      <c r="L69" s="76"/>
      <c r="M69" s="77">
        <f t="shared" si="10"/>
      </c>
      <c r="N69" s="110"/>
      <c r="O69" s="111"/>
      <c r="P69" s="112"/>
    </row>
    <row r="70" spans="1:16" ht="11.25">
      <c r="A70" s="104"/>
      <c r="B70" s="105"/>
      <c r="C70" s="106"/>
      <c r="D70" s="106"/>
      <c r="E70" s="106"/>
      <c r="F70" s="107">
        <f t="shared" si="6"/>
      </c>
      <c r="G70" s="108">
        <f t="shared" si="7"/>
      </c>
      <c r="H70" s="109">
        <f t="shared" si="8"/>
      </c>
      <c r="I70" s="77"/>
      <c r="J70" s="104"/>
      <c r="K70" s="108">
        <f t="shared" si="9"/>
      </c>
      <c r="L70" s="76"/>
      <c r="M70" s="77">
        <f t="shared" si="10"/>
      </c>
      <c r="N70" s="110"/>
      <c r="O70" s="111"/>
      <c r="P70" s="112"/>
    </row>
    <row r="71" spans="1:16" ht="11.25">
      <c r="A71" s="104"/>
      <c r="B71" s="105"/>
      <c r="C71" s="106"/>
      <c r="D71" s="106"/>
      <c r="E71" s="106"/>
      <c r="F71" s="107">
        <f t="shared" si="6"/>
      </c>
      <c r="G71" s="108">
        <f t="shared" si="7"/>
      </c>
      <c r="H71" s="109">
        <f t="shared" si="8"/>
      </c>
      <c r="I71" s="77"/>
      <c r="J71" s="104"/>
      <c r="K71" s="108">
        <f t="shared" si="9"/>
      </c>
      <c r="L71" s="76"/>
      <c r="M71" s="77">
        <f t="shared" si="10"/>
      </c>
      <c r="N71" s="110"/>
      <c r="O71" s="111"/>
      <c r="P71" s="112"/>
    </row>
    <row r="72" spans="1:16" ht="11.25">
      <c r="A72" s="104"/>
      <c r="B72" s="105"/>
      <c r="C72" s="106"/>
      <c r="D72" s="106"/>
      <c r="E72" s="106"/>
      <c r="F72" s="107">
        <f t="shared" si="6"/>
      </c>
      <c r="G72" s="108">
        <f t="shared" si="7"/>
      </c>
      <c r="H72" s="109">
        <f t="shared" si="8"/>
      </c>
      <c r="I72" s="77"/>
      <c r="J72" s="104"/>
      <c r="K72" s="108">
        <f t="shared" si="9"/>
      </c>
      <c r="L72" s="76"/>
      <c r="M72" s="77">
        <f t="shared" si="10"/>
      </c>
      <c r="N72" s="110"/>
      <c r="O72" s="111"/>
      <c r="P72" s="112"/>
    </row>
    <row r="73" spans="1:16" ht="11.25">
      <c r="A73" s="104"/>
      <c r="B73" s="105"/>
      <c r="C73" s="106"/>
      <c r="D73" s="106"/>
      <c r="E73" s="106"/>
      <c r="F73" s="107">
        <f t="shared" si="6"/>
      </c>
      <c r="G73" s="108">
        <f t="shared" si="7"/>
      </c>
      <c r="H73" s="109">
        <f t="shared" si="8"/>
      </c>
      <c r="I73" s="77"/>
      <c r="J73" s="104"/>
      <c r="K73" s="108">
        <f t="shared" si="9"/>
      </c>
      <c r="L73" s="76"/>
      <c r="M73" s="77">
        <f t="shared" si="10"/>
      </c>
      <c r="N73" s="110"/>
      <c r="O73" s="111"/>
      <c r="P73" s="112"/>
    </row>
    <row r="74" spans="1:16" ht="11.25">
      <c r="A74" s="104"/>
      <c r="B74" s="105"/>
      <c r="C74" s="106"/>
      <c r="D74" s="106"/>
      <c r="E74" s="106"/>
      <c r="F74" s="107">
        <f t="shared" si="6"/>
      </c>
      <c r="G74" s="108">
        <f t="shared" si="7"/>
      </c>
      <c r="H74" s="109">
        <f t="shared" si="8"/>
      </c>
      <c r="I74" s="77"/>
      <c r="J74" s="104"/>
      <c r="K74" s="108">
        <f t="shared" si="9"/>
      </c>
      <c r="L74" s="76"/>
      <c r="M74" s="77">
        <f t="shared" si="10"/>
      </c>
      <c r="N74" s="110"/>
      <c r="O74" s="111"/>
      <c r="P74" s="112"/>
    </row>
    <row r="75" spans="1:16" ht="11.25">
      <c r="A75" s="104"/>
      <c r="B75" s="105"/>
      <c r="C75" s="106"/>
      <c r="D75" s="106"/>
      <c r="E75" s="106"/>
      <c r="F75" s="107">
        <f t="shared" si="6"/>
      </c>
      <c r="G75" s="108">
        <f t="shared" si="7"/>
      </c>
      <c r="H75" s="109">
        <f t="shared" si="8"/>
      </c>
      <c r="I75" s="77"/>
      <c r="J75" s="104"/>
      <c r="K75" s="108">
        <f t="shared" si="9"/>
      </c>
      <c r="L75" s="76"/>
      <c r="M75" s="77">
        <f t="shared" si="10"/>
      </c>
      <c r="N75" s="110"/>
      <c r="O75" s="111"/>
      <c r="P75" s="112"/>
    </row>
    <row r="76" spans="1:16" ht="11.25">
      <c r="A76" s="104"/>
      <c r="B76" s="105"/>
      <c r="C76" s="106"/>
      <c r="D76" s="106"/>
      <c r="E76" s="106"/>
      <c r="F76" s="107">
        <f t="shared" si="6"/>
      </c>
      <c r="G76" s="108">
        <f t="shared" si="7"/>
      </c>
      <c r="H76" s="109">
        <f t="shared" si="8"/>
      </c>
      <c r="I76" s="77"/>
      <c r="J76" s="104"/>
      <c r="K76" s="108">
        <f t="shared" si="9"/>
      </c>
      <c r="L76" s="76"/>
      <c r="M76" s="77">
        <f t="shared" si="10"/>
      </c>
      <c r="N76" s="110"/>
      <c r="O76" s="111"/>
      <c r="P76" s="112"/>
    </row>
    <row r="77" spans="1:16" ht="11.25">
      <c r="A77" s="104"/>
      <c r="B77" s="105"/>
      <c r="C77" s="106"/>
      <c r="D77" s="106"/>
      <c r="E77" s="106"/>
      <c r="F77" s="107">
        <f t="shared" si="6"/>
      </c>
      <c r="G77" s="108">
        <f t="shared" si="7"/>
      </c>
      <c r="H77" s="109">
        <f t="shared" si="8"/>
      </c>
      <c r="I77" s="77"/>
      <c r="J77" s="104"/>
      <c r="K77" s="108">
        <f t="shared" si="9"/>
      </c>
      <c r="L77" s="76"/>
      <c r="M77" s="77">
        <f t="shared" si="10"/>
      </c>
      <c r="N77" s="110"/>
      <c r="O77" s="111"/>
      <c r="P77" s="112"/>
    </row>
    <row r="78" spans="1:16" ht="11.25">
      <c r="A78" s="104"/>
      <c r="B78" s="105"/>
      <c r="C78" s="106"/>
      <c r="D78" s="106"/>
      <c r="E78" s="106"/>
      <c r="F78" s="107">
        <f t="shared" si="6"/>
      </c>
      <c r="G78" s="108">
        <f t="shared" si="7"/>
      </c>
      <c r="H78" s="109">
        <f t="shared" si="8"/>
      </c>
      <c r="I78" s="77"/>
      <c r="J78" s="104"/>
      <c r="K78" s="108">
        <f t="shared" si="9"/>
      </c>
      <c r="L78" s="76"/>
      <c r="M78" s="77">
        <f t="shared" si="10"/>
      </c>
      <c r="N78" s="110"/>
      <c r="O78" s="111"/>
      <c r="P78" s="112"/>
    </row>
    <row r="79" spans="1:16" ht="11.25">
      <c r="A79" s="104"/>
      <c r="B79" s="105"/>
      <c r="C79" s="106"/>
      <c r="D79" s="106"/>
      <c r="E79" s="106"/>
      <c r="F79" s="107">
        <f t="shared" si="6"/>
      </c>
      <c r="G79" s="108">
        <f t="shared" si="7"/>
      </c>
      <c r="H79" s="109">
        <f t="shared" si="8"/>
      </c>
      <c r="I79" s="77"/>
      <c r="J79" s="104"/>
      <c r="K79" s="108">
        <f t="shared" si="9"/>
      </c>
      <c r="L79" s="76"/>
      <c r="M79" s="77">
        <f t="shared" si="10"/>
      </c>
      <c r="N79" s="110"/>
      <c r="O79" s="111"/>
      <c r="P79" s="112"/>
    </row>
    <row r="80" spans="1:16" ht="11.25">
      <c r="A80" s="104"/>
      <c r="B80" s="105"/>
      <c r="C80" s="106"/>
      <c r="D80" s="106"/>
      <c r="E80" s="106"/>
      <c r="F80" s="107">
        <f t="shared" si="6"/>
      </c>
      <c r="G80" s="108">
        <f t="shared" si="7"/>
      </c>
      <c r="H80" s="109">
        <f t="shared" si="8"/>
      </c>
      <c r="I80" s="77"/>
      <c r="J80" s="104"/>
      <c r="K80" s="108">
        <f t="shared" si="9"/>
      </c>
      <c r="L80" s="76"/>
      <c r="M80" s="77">
        <f t="shared" si="10"/>
      </c>
      <c r="N80" s="110"/>
      <c r="O80" s="111"/>
      <c r="P80" s="112"/>
    </row>
    <row r="81" spans="1:16" ht="11.25">
      <c r="A81" s="104"/>
      <c r="B81" s="105"/>
      <c r="C81" s="106"/>
      <c r="D81" s="106"/>
      <c r="E81" s="106"/>
      <c r="F81" s="107">
        <f t="shared" si="6"/>
      </c>
      <c r="G81" s="108">
        <f t="shared" si="7"/>
      </c>
      <c r="H81" s="109">
        <f t="shared" si="8"/>
      </c>
      <c r="I81" s="77"/>
      <c r="J81" s="104"/>
      <c r="K81" s="108">
        <f t="shared" si="9"/>
      </c>
      <c r="L81" s="76"/>
      <c r="M81" s="77">
        <f t="shared" si="10"/>
      </c>
      <c r="N81" s="110"/>
      <c r="O81" s="111"/>
      <c r="P81" s="112"/>
    </row>
    <row r="82" spans="1:16" ht="11.25">
      <c r="A82" s="104"/>
      <c r="B82" s="105"/>
      <c r="C82" s="106"/>
      <c r="D82" s="106"/>
      <c r="E82" s="106"/>
      <c r="F82" s="107">
        <f t="shared" si="6"/>
      </c>
      <c r="G82" s="108">
        <f t="shared" si="7"/>
      </c>
      <c r="H82" s="109">
        <f t="shared" si="8"/>
      </c>
      <c r="I82" s="77"/>
      <c r="J82" s="104"/>
      <c r="K82" s="108">
        <f t="shared" si="9"/>
      </c>
      <c r="L82" s="76"/>
      <c r="M82" s="77">
        <f t="shared" si="10"/>
      </c>
      <c r="N82" s="110"/>
      <c r="O82" s="111"/>
      <c r="P82" s="112"/>
    </row>
    <row r="83" spans="1:16" ht="11.25">
      <c r="A83" s="104"/>
      <c r="B83" s="105"/>
      <c r="C83" s="106"/>
      <c r="D83" s="106"/>
      <c r="E83" s="106"/>
      <c r="F83" s="107">
        <f t="shared" si="6"/>
      </c>
      <c r="G83" s="108">
        <f t="shared" si="7"/>
      </c>
      <c r="H83" s="109">
        <f t="shared" si="8"/>
      </c>
      <c r="I83" s="77"/>
      <c r="J83" s="104"/>
      <c r="K83" s="108">
        <f t="shared" si="9"/>
      </c>
      <c r="L83" s="76"/>
      <c r="M83" s="77">
        <f t="shared" si="10"/>
      </c>
      <c r="N83" s="110"/>
      <c r="O83" s="111"/>
      <c r="P83" s="112"/>
    </row>
    <row r="84" spans="1:16" ht="11.25">
      <c r="A84" s="104"/>
      <c r="B84" s="105"/>
      <c r="C84" s="106"/>
      <c r="D84" s="106"/>
      <c r="E84" s="106"/>
      <c r="F84" s="107">
        <f t="shared" si="6"/>
      </c>
      <c r="G84" s="108">
        <f t="shared" si="7"/>
      </c>
      <c r="H84" s="109">
        <f t="shared" si="8"/>
      </c>
      <c r="I84" s="77"/>
      <c r="J84" s="104"/>
      <c r="K84" s="108">
        <f t="shared" si="9"/>
      </c>
      <c r="L84" s="76"/>
      <c r="M84" s="77">
        <f t="shared" si="10"/>
      </c>
      <c r="N84" s="110"/>
      <c r="O84" s="111"/>
      <c r="P84" s="112"/>
    </row>
    <row r="85" spans="1:16" ht="11.25">
      <c r="A85" s="104"/>
      <c r="B85" s="105"/>
      <c r="C85" s="106"/>
      <c r="D85" s="106"/>
      <c r="E85" s="106"/>
      <c r="F85" s="107">
        <f t="shared" si="6"/>
      </c>
      <c r="G85" s="108">
        <f t="shared" si="7"/>
      </c>
      <c r="H85" s="109">
        <f t="shared" si="8"/>
      </c>
      <c r="I85" s="77"/>
      <c r="J85" s="104"/>
      <c r="K85" s="108">
        <f t="shared" si="9"/>
      </c>
      <c r="L85" s="76"/>
      <c r="M85" s="77">
        <f t="shared" si="10"/>
      </c>
      <c r="N85" s="110"/>
      <c r="O85" s="111"/>
      <c r="P85" s="112"/>
    </row>
    <row r="86" spans="1:16" ht="11.25">
      <c r="A86" s="104"/>
      <c r="B86" s="105"/>
      <c r="C86" s="106"/>
      <c r="D86" s="106"/>
      <c r="E86" s="106"/>
      <c r="F86" s="107">
        <f t="shared" si="6"/>
      </c>
      <c r="G86" s="108">
        <f t="shared" si="7"/>
      </c>
      <c r="H86" s="109">
        <f t="shared" si="8"/>
      </c>
      <c r="I86" s="77"/>
      <c r="J86" s="104"/>
      <c r="K86" s="108">
        <f t="shared" si="9"/>
      </c>
      <c r="L86" s="76"/>
      <c r="M86" s="77">
        <f t="shared" si="10"/>
      </c>
      <c r="N86" s="110"/>
      <c r="O86" s="111"/>
      <c r="P86" s="112"/>
    </row>
    <row r="87" spans="1:16" ht="11.25">
      <c r="A87" s="104"/>
      <c r="B87" s="105"/>
      <c r="C87" s="106"/>
      <c r="D87" s="106"/>
      <c r="E87" s="106"/>
      <c r="F87" s="107">
        <f t="shared" si="6"/>
      </c>
      <c r="G87" s="108">
        <f t="shared" si="7"/>
      </c>
      <c r="H87" s="109">
        <f t="shared" si="8"/>
      </c>
      <c r="I87" s="77"/>
      <c r="J87" s="104"/>
      <c r="K87" s="108">
        <f t="shared" si="9"/>
      </c>
      <c r="L87" s="76"/>
      <c r="M87" s="77">
        <f t="shared" si="10"/>
      </c>
      <c r="N87" s="110"/>
      <c r="O87" s="111"/>
      <c r="P87" s="112"/>
    </row>
    <row r="88" spans="1:16" ht="11.25">
      <c r="A88" s="104"/>
      <c r="B88" s="105"/>
      <c r="C88" s="106"/>
      <c r="D88" s="106"/>
      <c r="E88" s="106"/>
      <c r="F88" s="107">
        <f t="shared" si="6"/>
      </c>
      <c r="G88" s="108">
        <f t="shared" si="7"/>
      </c>
      <c r="H88" s="109">
        <f t="shared" si="8"/>
      </c>
      <c r="I88" s="77"/>
      <c r="J88" s="104"/>
      <c r="K88" s="108">
        <f t="shared" si="9"/>
      </c>
      <c r="L88" s="76"/>
      <c r="M88" s="77">
        <f t="shared" si="10"/>
      </c>
      <c r="N88" s="110"/>
      <c r="O88" s="111"/>
      <c r="P88" s="112"/>
    </row>
    <row r="89" spans="1:16" ht="11.25">
      <c r="A89" s="104"/>
      <c r="B89" s="105"/>
      <c r="C89" s="106"/>
      <c r="D89" s="106"/>
      <c r="E89" s="106"/>
      <c r="F89" s="107">
        <f t="shared" si="6"/>
      </c>
      <c r="G89" s="108">
        <f t="shared" si="7"/>
      </c>
      <c r="H89" s="109">
        <f t="shared" si="8"/>
      </c>
      <c r="I89" s="77"/>
      <c r="J89" s="104"/>
      <c r="K89" s="108">
        <f t="shared" si="9"/>
      </c>
      <c r="L89" s="76"/>
      <c r="M89" s="77">
        <f t="shared" si="10"/>
      </c>
      <c r="N89" s="110"/>
      <c r="O89" s="111"/>
      <c r="P89" s="112"/>
    </row>
    <row r="90" spans="1:16" ht="11.25">
      <c r="A90" s="104"/>
      <c r="B90" s="105"/>
      <c r="C90" s="106"/>
      <c r="D90" s="106"/>
      <c r="E90" s="106"/>
      <c r="F90" s="107">
        <f t="shared" si="6"/>
      </c>
      <c r="G90" s="108">
        <f t="shared" si="7"/>
      </c>
      <c r="H90" s="109">
        <f t="shared" si="8"/>
      </c>
      <c r="I90" s="77"/>
      <c r="J90" s="104"/>
      <c r="K90" s="108">
        <f t="shared" si="9"/>
      </c>
      <c r="L90" s="76"/>
      <c r="M90" s="77">
        <f t="shared" si="10"/>
      </c>
      <c r="N90" s="110"/>
      <c r="O90" s="111"/>
      <c r="P90" s="112"/>
    </row>
    <row r="91" spans="1:16" ht="11.25">
      <c r="A91" s="104"/>
      <c r="B91" s="105"/>
      <c r="C91" s="106"/>
      <c r="D91" s="106"/>
      <c r="E91" s="106"/>
      <c r="F91" s="107">
        <f t="shared" si="6"/>
      </c>
      <c r="G91" s="108">
        <f t="shared" si="7"/>
      </c>
      <c r="H91" s="109">
        <f t="shared" si="8"/>
      </c>
      <c r="I91" s="77"/>
      <c r="J91" s="104"/>
      <c r="K91" s="108">
        <f t="shared" si="9"/>
      </c>
      <c r="L91" s="76"/>
      <c r="M91" s="77">
        <f t="shared" si="10"/>
      </c>
      <c r="N91" s="110"/>
      <c r="O91" s="111"/>
      <c r="P91" s="112"/>
    </row>
    <row r="92" spans="1:16" ht="11.25">
      <c r="A92" s="104"/>
      <c r="B92" s="105"/>
      <c r="C92" s="106"/>
      <c r="D92" s="106"/>
      <c r="E92" s="106"/>
      <c r="F92" s="107">
        <f t="shared" si="6"/>
      </c>
      <c r="G92" s="108">
        <f t="shared" si="7"/>
      </c>
      <c r="H92" s="109">
        <f t="shared" si="8"/>
      </c>
      <c r="I92" s="77"/>
      <c r="J92" s="104"/>
      <c r="K92" s="108">
        <f t="shared" si="9"/>
      </c>
      <c r="L92" s="76"/>
      <c r="M92" s="77">
        <f t="shared" si="10"/>
      </c>
      <c r="N92" s="110"/>
      <c r="O92" s="111"/>
      <c r="P92" s="112"/>
    </row>
    <row r="93" spans="1:16" ht="11.25">
      <c r="A93" s="104"/>
      <c r="B93" s="105"/>
      <c r="C93" s="106"/>
      <c r="D93" s="106"/>
      <c r="E93" s="106"/>
      <c r="F93" s="107">
        <f t="shared" si="6"/>
      </c>
      <c r="G93" s="108">
        <f t="shared" si="7"/>
      </c>
      <c r="H93" s="109">
        <f t="shared" si="8"/>
      </c>
      <c r="I93" s="77"/>
      <c r="J93" s="104"/>
      <c r="K93" s="108">
        <f t="shared" si="9"/>
      </c>
      <c r="L93" s="76"/>
      <c r="M93" s="77">
        <f t="shared" si="10"/>
      </c>
      <c r="N93" s="110"/>
      <c r="O93" s="111"/>
      <c r="P93" s="112"/>
    </row>
    <row r="94" spans="1:16" ht="11.25">
      <c r="A94" s="104"/>
      <c r="B94" s="105"/>
      <c r="C94" s="106"/>
      <c r="D94" s="106"/>
      <c r="E94" s="106"/>
      <c r="F94" s="107">
        <f t="shared" si="6"/>
      </c>
      <c r="G94" s="108">
        <f t="shared" si="7"/>
      </c>
      <c r="H94" s="109">
        <f t="shared" si="8"/>
      </c>
      <c r="I94" s="77"/>
      <c r="J94" s="104"/>
      <c r="K94" s="108">
        <f t="shared" si="9"/>
      </c>
      <c r="L94" s="76"/>
      <c r="M94" s="77">
        <f t="shared" si="10"/>
      </c>
      <c r="N94" s="110"/>
      <c r="O94" s="111"/>
      <c r="P94" s="112"/>
    </row>
    <row r="95" spans="1:16" ht="11.25">
      <c r="A95" s="104"/>
      <c r="B95" s="105"/>
      <c r="C95" s="106"/>
      <c r="D95" s="106"/>
      <c r="E95" s="106"/>
      <c r="F95" s="107">
        <f t="shared" si="6"/>
      </c>
      <c r="G95" s="108">
        <f t="shared" si="7"/>
      </c>
      <c r="H95" s="109">
        <f t="shared" si="8"/>
      </c>
      <c r="I95" s="77"/>
      <c r="J95" s="104"/>
      <c r="K95" s="108">
        <f t="shared" si="9"/>
      </c>
      <c r="L95" s="76"/>
      <c r="M95" s="77">
        <f t="shared" si="10"/>
      </c>
      <c r="N95" s="110"/>
      <c r="O95" s="111"/>
      <c r="P95" s="112"/>
    </row>
    <row r="96" spans="1:16" ht="11.25">
      <c r="A96" s="104"/>
      <c r="B96" s="105"/>
      <c r="C96" s="106"/>
      <c r="D96" s="106"/>
      <c r="E96" s="106"/>
      <c r="F96" s="107">
        <f t="shared" si="6"/>
      </c>
      <c r="G96" s="108">
        <f t="shared" si="7"/>
      </c>
      <c r="H96" s="109">
        <f t="shared" si="8"/>
      </c>
      <c r="I96" s="77"/>
      <c r="J96" s="104"/>
      <c r="K96" s="108">
        <f t="shared" si="9"/>
      </c>
      <c r="L96" s="76"/>
      <c r="M96" s="77">
        <f t="shared" si="10"/>
      </c>
      <c r="N96" s="110"/>
      <c r="O96" s="111"/>
      <c r="P96" s="112"/>
    </row>
    <row r="97" spans="1:16" ht="11.25">
      <c r="A97" s="104"/>
      <c r="B97" s="105"/>
      <c r="C97" s="106"/>
      <c r="D97" s="106"/>
      <c r="E97" s="106"/>
      <c r="F97" s="107">
        <f t="shared" si="6"/>
      </c>
      <c r="G97" s="108">
        <f t="shared" si="7"/>
      </c>
      <c r="H97" s="109">
        <f t="shared" si="8"/>
      </c>
      <c r="I97" s="77"/>
      <c r="J97" s="104"/>
      <c r="K97" s="108">
        <f t="shared" si="9"/>
      </c>
      <c r="L97" s="76"/>
      <c r="M97" s="77">
        <f t="shared" si="10"/>
      </c>
      <c r="N97" s="110"/>
      <c r="O97" s="111"/>
      <c r="P97" s="112"/>
    </row>
    <row r="98" spans="1:16" ht="11.25">
      <c r="A98" s="104"/>
      <c r="B98" s="105"/>
      <c r="C98" s="106"/>
      <c r="D98" s="106"/>
      <c r="E98" s="106"/>
      <c r="F98" s="107">
        <f t="shared" si="6"/>
      </c>
      <c r="G98" s="108">
        <f t="shared" si="7"/>
      </c>
      <c r="H98" s="109">
        <f t="shared" si="8"/>
      </c>
      <c r="I98" s="77"/>
      <c r="J98" s="104"/>
      <c r="K98" s="108">
        <f t="shared" si="9"/>
      </c>
      <c r="L98" s="76"/>
      <c r="M98" s="77">
        <f t="shared" si="10"/>
      </c>
      <c r="N98" s="110"/>
      <c r="O98" s="111"/>
      <c r="P98" s="112"/>
    </row>
    <row r="99" spans="1:16" ht="11.25">
      <c r="A99" s="104"/>
      <c r="B99" s="105"/>
      <c r="C99" s="106"/>
      <c r="D99" s="106"/>
      <c r="E99" s="106"/>
      <c r="F99" s="107">
        <f t="shared" si="6"/>
      </c>
      <c r="G99" s="108">
        <f t="shared" si="7"/>
      </c>
      <c r="H99" s="109">
        <f t="shared" si="8"/>
      </c>
      <c r="I99" s="77"/>
      <c r="J99" s="104"/>
      <c r="K99" s="108">
        <f t="shared" si="9"/>
      </c>
      <c r="L99" s="76"/>
      <c r="M99" s="77">
        <f t="shared" si="10"/>
      </c>
      <c r="N99" s="110"/>
      <c r="O99" s="111"/>
      <c r="P99" s="112"/>
    </row>
    <row r="100" spans="1:16" ht="11.25">
      <c r="A100" s="104"/>
      <c r="B100" s="105"/>
      <c r="C100" s="106"/>
      <c r="D100" s="106"/>
      <c r="E100" s="106"/>
      <c r="F100" s="107">
        <f t="shared" si="6"/>
      </c>
      <c r="G100" s="108">
        <f t="shared" si="7"/>
      </c>
      <c r="H100" s="109">
        <f t="shared" si="8"/>
      </c>
      <c r="I100" s="77"/>
      <c r="J100" s="104"/>
      <c r="K100" s="108">
        <f t="shared" si="9"/>
      </c>
      <c r="L100" s="76"/>
      <c r="M100" s="77">
        <f t="shared" si="10"/>
      </c>
      <c r="N100" s="110"/>
      <c r="O100" s="111"/>
      <c r="P100" s="112"/>
    </row>
    <row r="101" spans="1:16" ht="11.25">
      <c r="A101" s="104"/>
      <c r="B101" s="105"/>
      <c r="C101" s="106"/>
      <c r="D101" s="106"/>
      <c r="E101" s="106"/>
      <c r="F101" s="107">
        <f t="shared" si="6"/>
      </c>
      <c r="G101" s="108">
        <f t="shared" si="7"/>
      </c>
      <c r="H101" s="109">
        <f t="shared" si="8"/>
      </c>
      <c r="I101" s="77"/>
      <c r="J101" s="104"/>
      <c r="K101" s="108">
        <f t="shared" si="9"/>
      </c>
      <c r="L101" s="76"/>
      <c r="M101" s="77">
        <f t="shared" si="10"/>
      </c>
      <c r="N101" s="110"/>
      <c r="O101" s="111"/>
      <c r="P101" s="112"/>
    </row>
    <row r="102" spans="1:16" ht="11.25">
      <c r="A102" s="104"/>
      <c r="B102" s="105"/>
      <c r="C102" s="106"/>
      <c r="D102" s="106"/>
      <c r="E102" s="106"/>
      <c r="F102" s="107">
        <f t="shared" si="6"/>
      </c>
      <c r="G102" s="108">
        <f t="shared" si="7"/>
      </c>
      <c r="H102" s="109">
        <f t="shared" si="8"/>
      </c>
      <c r="I102" s="77"/>
      <c r="J102" s="104"/>
      <c r="K102" s="108">
        <f t="shared" si="9"/>
      </c>
      <c r="L102" s="76"/>
      <c r="M102" s="77">
        <f t="shared" si="10"/>
      </c>
      <c r="N102" s="110"/>
      <c r="O102" s="111"/>
      <c r="P102" s="112"/>
    </row>
    <row r="103" spans="1:16" ht="11.25">
      <c r="A103" s="104"/>
      <c r="B103" s="105"/>
      <c r="C103" s="106"/>
      <c r="D103" s="106"/>
      <c r="E103" s="106"/>
      <c r="F103" s="107">
        <f t="shared" si="6"/>
      </c>
      <c r="G103" s="108">
        <f t="shared" si="7"/>
      </c>
      <c r="H103" s="109">
        <f t="shared" si="8"/>
      </c>
      <c r="I103" s="77"/>
      <c r="J103" s="104"/>
      <c r="K103" s="108">
        <f t="shared" si="9"/>
      </c>
      <c r="L103" s="76"/>
      <c r="M103" s="77">
        <f t="shared" si="10"/>
      </c>
      <c r="N103" s="110"/>
      <c r="O103" s="111"/>
      <c r="P103" s="112"/>
    </row>
    <row r="104" spans="1:16" ht="11.25">
      <c r="A104" s="104"/>
      <c r="B104" s="105"/>
      <c r="C104" s="106"/>
      <c r="D104" s="106"/>
      <c r="E104" s="106"/>
      <c r="F104" s="107">
        <f t="shared" si="6"/>
      </c>
      <c r="G104" s="108">
        <f t="shared" si="7"/>
      </c>
      <c r="H104" s="109">
        <f t="shared" si="8"/>
      </c>
      <c r="I104" s="77"/>
      <c r="J104" s="104"/>
      <c r="K104" s="108">
        <f t="shared" si="9"/>
      </c>
      <c r="L104" s="76"/>
      <c r="M104" s="77">
        <f t="shared" si="10"/>
      </c>
      <c r="N104" s="110"/>
      <c r="O104" s="111"/>
      <c r="P104" s="112"/>
    </row>
    <row r="105" spans="1:16" ht="11.25">
      <c r="A105" s="104"/>
      <c r="B105" s="105"/>
      <c r="C105" s="106"/>
      <c r="D105" s="106"/>
      <c r="E105" s="106"/>
      <c r="F105" s="107">
        <f t="shared" si="6"/>
      </c>
      <c r="G105" s="108">
        <f t="shared" si="7"/>
      </c>
      <c r="H105" s="109">
        <f t="shared" si="8"/>
      </c>
      <c r="I105" s="77"/>
      <c r="J105" s="104"/>
      <c r="K105" s="108">
        <f t="shared" si="9"/>
      </c>
      <c r="L105" s="76"/>
      <c r="M105" s="77">
        <f t="shared" si="10"/>
      </c>
      <c r="N105" s="110"/>
      <c r="O105" s="111"/>
      <c r="P105" s="112"/>
    </row>
    <row r="106" spans="1:16" ht="11.25">
      <c r="A106" s="104"/>
      <c r="B106" s="105"/>
      <c r="C106" s="106"/>
      <c r="D106" s="106"/>
      <c r="E106" s="106"/>
      <c r="F106" s="107">
        <f t="shared" si="6"/>
      </c>
      <c r="G106" s="108">
        <f t="shared" si="7"/>
      </c>
      <c r="H106" s="109">
        <f t="shared" si="8"/>
      </c>
      <c r="I106" s="77"/>
      <c r="J106" s="104"/>
      <c r="K106" s="108">
        <f t="shared" si="9"/>
      </c>
      <c r="L106" s="76"/>
      <c r="M106" s="77">
        <f t="shared" si="10"/>
      </c>
      <c r="N106" s="110"/>
      <c r="O106" s="111"/>
      <c r="P106" s="112"/>
    </row>
    <row r="107" spans="1:16" ht="11.25">
      <c r="A107" s="104"/>
      <c r="B107" s="105"/>
      <c r="C107" s="106"/>
      <c r="D107" s="106"/>
      <c r="E107" s="106"/>
      <c r="F107" s="107">
        <f t="shared" si="6"/>
      </c>
      <c r="G107" s="108">
        <f t="shared" si="7"/>
      </c>
      <c r="H107" s="109">
        <f t="shared" si="8"/>
      </c>
      <c r="I107" s="77"/>
      <c r="J107" s="104"/>
      <c r="K107" s="108">
        <f t="shared" si="9"/>
      </c>
      <c r="L107" s="76"/>
      <c r="M107" s="77">
        <f t="shared" si="10"/>
      </c>
      <c r="N107" s="110"/>
      <c r="O107" s="111"/>
      <c r="P107" s="112"/>
    </row>
    <row r="108" spans="1:16" ht="7.5" customHeight="1" thickBot="1">
      <c r="A108" s="104"/>
      <c r="B108" s="105"/>
      <c r="C108" s="106"/>
      <c r="D108" s="106"/>
      <c r="E108" s="106"/>
      <c r="F108" s="107">
        <f>IF(D108="","",((D108/E108)*60))</f>
      </c>
      <c r="G108" s="107">
        <f>IF(D108="","",(D108/E108))</f>
      </c>
      <c r="H108" s="109"/>
      <c r="I108" s="77"/>
      <c r="J108" s="104"/>
      <c r="K108" s="108">
        <f>IF(J108="","",G108)</f>
      </c>
      <c r="L108" s="76"/>
      <c r="M108" s="77">
        <f>IF(K108="","",(L108*K108))</f>
      </c>
      <c r="N108" s="110"/>
      <c r="O108" s="111"/>
      <c r="P108" s="113"/>
    </row>
    <row r="109" spans="1:16" ht="11.25">
      <c r="A109" s="20"/>
      <c r="F109" s="15"/>
      <c r="G109" s="22">
        <f>SUM(G11:G108)</f>
        <v>0</v>
      </c>
      <c r="H109" s="23">
        <f>SUM(H11:H108)</f>
        <v>0</v>
      </c>
      <c r="I109" s="40"/>
      <c r="M109" s="24">
        <f>SUM(M11:M108)</f>
        <v>0</v>
      </c>
      <c r="N109" s="22"/>
      <c r="O109" s="22">
        <f>SUM(O11:O108)</f>
        <v>0</v>
      </c>
      <c r="P109" s="24">
        <f>SUM(P11:P108)</f>
        <v>0</v>
      </c>
    </row>
    <row r="110" spans="1:16" ht="12" thickBot="1">
      <c r="A110" s="20"/>
      <c r="B110" s="27" t="s">
        <v>27</v>
      </c>
      <c r="C110" s="12">
        <v>10</v>
      </c>
      <c r="D110" s="12" t="s">
        <v>28</v>
      </c>
      <c r="F110" s="15"/>
      <c r="G110" s="13">
        <f>G109/C110</f>
        <v>0</v>
      </c>
      <c r="H110" s="25">
        <f>H109/10</f>
        <v>0</v>
      </c>
      <c r="I110" s="40"/>
      <c r="J110" s="42" t="s">
        <v>27</v>
      </c>
      <c r="K110" s="12">
        <v>10</v>
      </c>
      <c r="L110" s="12" t="s">
        <v>28</v>
      </c>
      <c r="M110" s="13">
        <f>M109/K110</f>
        <v>0</v>
      </c>
      <c r="P110" s="45"/>
    </row>
    <row r="111" spans="1:17" ht="11.25">
      <c r="A111" s="20"/>
      <c r="B111" s="27"/>
      <c r="F111" s="15"/>
      <c r="G111" s="22">
        <f>G109+G110</f>
        <v>0</v>
      </c>
      <c r="H111" s="23">
        <f>H109+H110</f>
        <v>0</v>
      </c>
      <c r="I111" s="40"/>
      <c r="J111" s="42"/>
      <c r="M111" s="24">
        <f>M109+M110</f>
        <v>0</v>
      </c>
      <c r="N111" s="22"/>
      <c r="O111" s="22">
        <f>O109+O110</f>
        <v>0</v>
      </c>
      <c r="P111" s="24">
        <f>P109+P110</f>
        <v>0</v>
      </c>
      <c r="Q111" s="15"/>
    </row>
    <row r="112" spans="1:16" ht="12" customHeight="1" thickBot="1">
      <c r="A112" s="20"/>
      <c r="B112" s="27" t="s">
        <v>29</v>
      </c>
      <c r="C112" s="12">
        <v>19</v>
      </c>
      <c r="D112" s="12" t="s">
        <v>28</v>
      </c>
      <c r="H112" s="25">
        <f>H111*C112%</f>
        <v>0</v>
      </c>
      <c r="I112" s="40"/>
      <c r="J112" s="42" t="s">
        <v>29</v>
      </c>
      <c r="K112" s="12">
        <v>19</v>
      </c>
      <c r="L112" s="12" t="s">
        <v>28</v>
      </c>
      <c r="M112" s="13">
        <f>M111*K112%</f>
        <v>0</v>
      </c>
      <c r="N112" s="31" t="s">
        <v>29</v>
      </c>
      <c r="O112" s="28">
        <f>O111*O9</f>
        <v>0</v>
      </c>
      <c r="P112" s="45">
        <f>P111*P9</f>
        <v>0</v>
      </c>
    </row>
    <row r="113" spans="1:16" ht="12" thickBot="1">
      <c r="A113" s="20"/>
      <c r="G113" s="22"/>
      <c r="H113" s="23"/>
      <c r="I113" s="40"/>
      <c r="M113" s="46"/>
      <c r="N113" s="12"/>
      <c r="O113" s="22"/>
      <c r="P113" s="46"/>
    </row>
    <row r="114" spans="1:16" ht="12" thickBot="1">
      <c r="A114" s="20"/>
      <c r="G114" s="27" t="s">
        <v>44</v>
      </c>
      <c r="H114" s="60">
        <f>H111+H112</f>
        <v>0</v>
      </c>
      <c r="I114" s="59"/>
      <c r="L114" s="27" t="s">
        <v>44</v>
      </c>
      <c r="M114" s="26">
        <f>M111+M112</f>
        <v>0</v>
      </c>
      <c r="N114" s="27" t="s">
        <v>44</v>
      </c>
      <c r="O114" s="26">
        <f>O111+O112</f>
        <v>0</v>
      </c>
      <c r="P114" s="47">
        <f>P111+P112</f>
        <v>0</v>
      </c>
    </row>
    <row r="115" spans="1:16" ht="11.25">
      <c r="A115" s="20"/>
      <c r="I115" s="59"/>
      <c r="P115" s="24"/>
    </row>
    <row r="116" spans="1:16" ht="11.25">
      <c r="A116" s="20"/>
      <c r="B116" s="48" t="s">
        <v>26</v>
      </c>
      <c r="C116" s="48"/>
      <c r="D116" s="51"/>
      <c r="E116" s="49"/>
      <c r="F116" s="48"/>
      <c r="G116" s="52" t="s">
        <v>41</v>
      </c>
      <c r="H116" s="50">
        <f>H114+M114+O114+P114</f>
        <v>0</v>
      </c>
      <c r="I116" s="59"/>
      <c r="P116" s="44"/>
    </row>
    <row r="117" spans="1:16" ht="11.25">
      <c r="A117" s="20"/>
      <c r="I117" s="59"/>
      <c r="P117" s="44"/>
    </row>
    <row r="118" spans="1:16" ht="11.25">
      <c r="A118" s="20"/>
      <c r="I118" s="59"/>
      <c r="P118" s="44"/>
    </row>
    <row r="119" spans="1:16" ht="11.25">
      <c r="A119" s="20"/>
      <c r="P119" s="44"/>
    </row>
  </sheetData>
  <sheetProtection password="C448" sheet="1" objects="1" scenarios="1"/>
  <mergeCells count="25">
    <mergeCell ref="K5:P5"/>
    <mergeCell ref="C5:H5"/>
    <mergeCell ref="N4:P4"/>
    <mergeCell ref="N6:P7"/>
    <mergeCell ref="A1:B1"/>
    <mergeCell ref="A2:B2"/>
    <mergeCell ref="A3:B3"/>
    <mergeCell ref="A5:B5"/>
    <mergeCell ref="A7:B7"/>
    <mergeCell ref="A4:B4"/>
    <mergeCell ref="K6:M6"/>
    <mergeCell ref="F4:H4"/>
    <mergeCell ref="F6:H6"/>
    <mergeCell ref="A6:B6"/>
    <mergeCell ref="C7:E7"/>
    <mergeCell ref="K7:M7"/>
    <mergeCell ref="C4:E4"/>
    <mergeCell ref="K4:M4"/>
    <mergeCell ref="C6:E6"/>
    <mergeCell ref="C1:H1"/>
    <mergeCell ref="C2:H2"/>
    <mergeCell ref="C3:H3"/>
    <mergeCell ref="K1:P1"/>
    <mergeCell ref="K2:P2"/>
    <mergeCell ref="K3:P3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zoomScalePageLayoutView="0" workbookViewId="0" topLeftCell="A1">
      <selection activeCell="B1" sqref="B1:B2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17.2812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90">
        <f>begroting!C5</f>
        <v>0</v>
      </c>
      <c r="D1" s="3"/>
      <c r="J1" s="83" t="s">
        <v>4</v>
      </c>
      <c r="K1" s="84"/>
      <c r="L1" s="84"/>
      <c r="M1" s="154">
        <f ca="1">NOW()</f>
        <v>40508.55553923611</v>
      </c>
      <c r="N1" s="155"/>
      <c r="O1" s="155"/>
      <c r="P1" s="155"/>
    </row>
    <row r="2" spans="2:16" ht="15.75" customHeight="1">
      <c r="B2" s="83" t="s">
        <v>3</v>
      </c>
      <c r="C2" s="90">
        <f>begroting!C2</f>
        <v>0</v>
      </c>
      <c r="D2" s="3"/>
      <c r="J2" s="83" t="s">
        <v>5</v>
      </c>
      <c r="K2" s="84"/>
      <c r="L2" s="84"/>
      <c r="M2" s="154"/>
      <c r="N2" s="155"/>
      <c r="O2" s="155"/>
      <c r="P2" s="155"/>
    </row>
    <row r="3" ht="18.75" customHeight="1">
      <c r="D3" s="151" t="s">
        <v>7</v>
      </c>
    </row>
    <row r="4" ht="18.75" customHeight="1">
      <c r="D4" s="152"/>
    </row>
    <row r="5" spans="4:5" ht="18.75" customHeight="1">
      <c r="D5" s="152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12</v>
      </c>
      <c r="D6" s="153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8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6" t="e">
        <f>begroting!#REF!</f>
        <v>#REF!</v>
      </c>
      <c r="C8" s="57"/>
      <c r="D8" s="8" t="e">
        <f>begroting!#REF!</f>
        <v>#REF!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6">
        <f>begroting!B11</f>
        <v>0</v>
      </c>
      <c r="C9" s="57"/>
      <c r="D9" s="8">
        <f>begroting!G11</f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6">
        <f>begroting!B12</f>
        <v>0</v>
      </c>
      <c r="C10" s="57"/>
      <c r="D10" s="8">
        <f>begroting!G12</f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6">
        <f>begroting!B13</f>
        <v>0</v>
      </c>
      <c r="C11" s="57"/>
      <c r="D11" s="8">
        <f>begroting!G13</f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6">
        <f>begroting!B14</f>
        <v>0</v>
      </c>
      <c r="C12" s="57"/>
      <c r="D12" s="8">
        <f>begroting!G14</f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6">
        <f>begroting!B15</f>
        <v>0</v>
      </c>
      <c r="C13" s="57"/>
      <c r="D13" s="8">
        <f>begroting!G15</f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6">
        <f>begroting!B16</f>
        <v>0</v>
      </c>
      <c r="C14" s="57"/>
      <c r="D14" s="8">
        <f>begroting!G16</f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6">
        <f>begroting!B17</f>
        <v>0</v>
      </c>
      <c r="C15" s="57"/>
      <c r="D15" s="8">
        <f>begroting!G17</f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6">
        <f>begroting!B18</f>
        <v>0</v>
      </c>
      <c r="C16" s="57"/>
      <c r="D16" s="8">
        <f>begroting!G18</f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6">
        <f>begroting!B19</f>
        <v>0</v>
      </c>
      <c r="C17" s="57"/>
      <c r="D17" s="8">
        <f>begroting!G19</f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6">
        <f>begroting!B20</f>
        <v>0</v>
      </c>
      <c r="C18" s="57"/>
      <c r="D18" s="8">
        <f>begroting!G20</f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6">
        <f>begroting!B21</f>
        <v>0</v>
      </c>
      <c r="C19" s="57"/>
      <c r="D19" s="8">
        <f>begroting!G21</f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6">
        <f>begroting!B22</f>
        <v>0</v>
      </c>
      <c r="C20" s="57"/>
      <c r="D20" s="8">
        <f>begroting!G22</f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6">
        <f>begroting!B23</f>
        <v>0</v>
      </c>
      <c r="C21" s="57"/>
      <c r="D21" s="8">
        <f>begroting!G23</f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6">
        <f>begroting!B24</f>
        <v>0</v>
      </c>
      <c r="C22" s="57"/>
      <c r="D22" s="8">
        <f>begroting!G24</f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6">
        <f>begroting!B25</f>
        <v>0</v>
      </c>
      <c r="C23" s="57"/>
      <c r="D23" s="8">
        <f>begroting!G25</f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6">
        <f>begroting!B26</f>
        <v>0</v>
      </c>
      <c r="C24" s="57"/>
      <c r="D24" s="8">
        <f>begroting!G26</f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6">
        <f>begroting!B27</f>
        <v>0</v>
      </c>
      <c r="C25" s="57"/>
      <c r="D25" s="8">
        <f>begroting!G27</f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6">
        <f>begroting!B28</f>
        <v>0</v>
      </c>
      <c r="C26" s="57"/>
      <c r="D26" s="8">
        <f>begroting!G28</f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6">
        <f>begroting!B29</f>
        <v>0</v>
      </c>
      <c r="C27" s="57"/>
      <c r="D27" s="8">
        <f>begroting!G29</f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6">
        <f>begroting!B30</f>
        <v>0</v>
      </c>
      <c r="C28" s="57"/>
      <c r="D28" s="8">
        <f>begroting!G30</f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6">
        <f>begroting!B31</f>
        <v>0</v>
      </c>
      <c r="C29" s="57"/>
      <c r="D29" s="8">
        <f>begroting!G31</f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6">
        <f>begroting!B32</f>
        <v>0</v>
      </c>
      <c r="C30" s="57"/>
      <c r="D30" s="8">
        <f>begroting!G32</f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6">
        <f>begroting!B33</f>
        <v>0</v>
      </c>
      <c r="C31" s="57"/>
      <c r="D31" s="8">
        <f>begroting!G33</f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6">
        <f>begroting!B34</f>
        <v>0</v>
      </c>
      <c r="C32" s="57"/>
      <c r="D32" s="8">
        <f>begroting!G34</f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6">
        <f>begroting!B35</f>
        <v>0</v>
      </c>
      <c r="C33" s="57"/>
      <c r="D33" s="8">
        <f>begroting!G35</f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6">
        <f>begroting!B36</f>
        <v>0</v>
      </c>
      <c r="C34" s="57"/>
      <c r="D34" s="8">
        <f>begroting!G36</f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6">
        <f>begroting!B37</f>
        <v>0</v>
      </c>
      <c r="C35" s="57"/>
      <c r="D35" s="8">
        <f>begroting!G37</f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6">
        <f>begroting!B38</f>
        <v>0</v>
      </c>
      <c r="C36" s="57"/>
      <c r="D36" s="8">
        <f>begroting!G38</f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6">
        <f>begroting!B39</f>
        <v>0</v>
      </c>
      <c r="C37" s="57"/>
      <c r="D37" s="8">
        <f>begroting!G39</f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6">
        <f>begroting!B40</f>
        <v>0</v>
      </c>
      <c r="C38" s="57"/>
      <c r="D38" s="8">
        <f>begroting!G40</f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6">
        <f>begroting!B41</f>
        <v>0</v>
      </c>
      <c r="C39" s="57"/>
      <c r="D39" s="8">
        <f>begroting!G41</f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6">
        <f>begroting!B42</f>
        <v>0</v>
      </c>
      <c r="C40" s="57"/>
      <c r="D40" s="8">
        <f>begroting!G42</f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6">
        <f>begroting!B43</f>
        <v>0</v>
      </c>
      <c r="C41" s="57"/>
      <c r="D41" s="8">
        <f>begroting!G43</f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6">
        <f>begroting!B44</f>
        <v>0</v>
      </c>
      <c r="C42" s="57"/>
      <c r="D42" s="8">
        <f>begroting!G44</f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6">
        <f>begroting!B45</f>
        <v>0</v>
      </c>
      <c r="C43" s="57"/>
      <c r="D43" s="8">
        <f>begroting!G45</f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6">
        <f>begroting!B46</f>
        <v>0</v>
      </c>
      <c r="C44" s="57"/>
      <c r="D44" s="8">
        <f>begroting!G46</f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6">
        <f>begroting!B47</f>
        <v>0</v>
      </c>
      <c r="C45" s="57"/>
      <c r="D45" s="8">
        <f>begroting!G47</f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6">
        <f>begroting!B48</f>
        <v>0</v>
      </c>
      <c r="C46" s="57"/>
      <c r="D46" s="8">
        <f>begroting!G48</f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6">
        <f>begroting!B49</f>
        <v>0</v>
      </c>
      <c r="C47" s="57"/>
      <c r="D47" s="8">
        <f>begroting!G49</f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6">
        <f>begroting!B50</f>
        <v>0</v>
      </c>
      <c r="C48" s="57"/>
      <c r="D48" s="8">
        <f>begroting!G50</f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6">
        <f>begroting!B51</f>
        <v>0</v>
      </c>
      <c r="C49" s="57"/>
      <c r="D49" s="8">
        <f>begroting!G51</f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6">
        <f>begroting!B52</f>
        <v>0</v>
      </c>
      <c r="C50" s="57"/>
      <c r="D50" s="8">
        <f>begroting!G52</f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6">
        <f>begroting!B53</f>
        <v>0</v>
      </c>
      <c r="C51" s="57"/>
      <c r="D51" s="8">
        <f>begroting!G53</f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6">
        <f>begroting!B54</f>
        <v>0</v>
      </c>
      <c r="C52" s="57"/>
      <c r="D52" s="8">
        <f>begroting!G54</f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6">
        <f>begroting!B55</f>
        <v>0</v>
      </c>
      <c r="C53" s="57"/>
      <c r="D53" s="8">
        <f>begroting!G55</f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6">
        <f>begroting!B56</f>
        <v>0</v>
      </c>
      <c r="C54" s="57"/>
      <c r="D54" s="8">
        <f>begroting!G56</f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6">
        <f>begroting!B57</f>
        <v>0</v>
      </c>
      <c r="C55" s="57"/>
      <c r="D55" s="8">
        <f>begroting!G57</f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6">
        <f>begroting!B58</f>
        <v>0</v>
      </c>
      <c r="C56" s="57"/>
      <c r="D56" s="8">
        <f>begroting!G58</f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 hidden="1">
      <c r="A57" s="7">
        <v>50</v>
      </c>
      <c r="B57" s="56">
        <f>begroting!B59</f>
        <v>0</v>
      </c>
      <c r="C57" s="57"/>
      <c r="D57" s="8">
        <f>begroting!G59</f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 hidden="1">
      <c r="A58" s="7">
        <v>51</v>
      </c>
      <c r="B58" s="56">
        <f>begroting!B60</f>
        <v>0</v>
      </c>
      <c r="C58" s="57"/>
      <c r="D58" s="8">
        <f>begroting!G60</f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7"/>
      <c r="C59" s="6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3" s="5" customFormat="1" ht="18.75" customHeight="1">
      <c r="A60" s="6"/>
      <c r="B60" s="32"/>
      <c r="C60" s="33" t="s">
        <v>32</v>
      </c>
    </row>
    <row r="61" spans="2:16" ht="12.75">
      <c r="B61" s="85" t="s">
        <v>2</v>
      </c>
      <c r="C61" s="90">
        <f>begroting!C5</f>
        <v>0</v>
      </c>
      <c r="D61" s="3"/>
      <c r="J61" s="85" t="s">
        <v>4</v>
      </c>
      <c r="K61" s="88"/>
      <c r="L61" s="88"/>
      <c r="M61" s="148">
        <f>M1</f>
        <v>40508.55553923611</v>
      </c>
      <c r="N61" s="149"/>
      <c r="O61" s="149"/>
      <c r="P61" s="150"/>
    </row>
    <row r="62" spans="2:16" ht="12.75">
      <c r="B62" s="85" t="s">
        <v>3</v>
      </c>
      <c r="C62" s="90">
        <f>begroting!C2</f>
        <v>0</v>
      </c>
      <c r="D62" s="3"/>
      <c r="J62" s="85" t="s">
        <v>5</v>
      </c>
      <c r="K62" s="88"/>
      <c r="L62" s="88"/>
      <c r="M62" s="148">
        <f>M2</f>
        <v>0</v>
      </c>
      <c r="N62" s="149"/>
      <c r="O62" s="149"/>
      <c r="P62" s="150"/>
    </row>
    <row r="63" ht="12.75">
      <c r="D63" s="151" t="s">
        <v>7</v>
      </c>
    </row>
    <row r="64" ht="12.75">
      <c r="D64" s="152"/>
    </row>
    <row r="65" spans="4:5" ht="12.75">
      <c r="D65" s="152"/>
      <c r="E65" s="3" t="s">
        <v>6</v>
      </c>
    </row>
    <row r="66" spans="1:16" ht="13.5" thickBot="1">
      <c r="A66" s="38" t="s">
        <v>0</v>
      </c>
      <c r="B66" s="38" t="s">
        <v>1</v>
      </c>
      <c r="C66" s="38" t="s">
        <v>12</v>
      </c>
      <c r="D66" s="153"/>
      <c r="E66" s="38">
        <v>1</v>
      </c>
      <c r="F66" s="38">
        <v>2</v>
      </c>
      <c r="G66" s="38">
        <v>3</v>
      </c>
      <c r="H66" s="38">
        <v>4</v>
      </c>
      <c r="I66" s="38">
        <v>5</v>
      </c>
      <c r="J66" s="38">
        <v>6</v>
      </c>
      <c r="K66" s="38">
        <v>7</v>
      </c>
      <c r="L66" s="38">
        <v>8</v>
      </c>
      <c r="M66" s="38">
        <v>9</v>
      </c>
      <c r="N66" s="38">
        <v>10</v>
      </c>
      <c r="O66" s="38">
        <v>11</v>
      </c>
      <c r="P66" s="38">
        <v>12</v>
      </c>
    </row>
    <row r="67" spans="1:16" ht="18.75" customHeight="1" thickTop="1">
      <c r="A67" s="35"/>
      <c r="B67" s="36" t="s">
        <v>8</v>
      </c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5.75" customHeight="1">
      <c r="A68" s="7">
        <v>52</v>
      </c>
      <c r="B68" s="56">
        <f>begroting!B72</f>
        <v>0</v>
      </c>
      <c r="C68" s="57"/>
      <c r="D68" s="8">
        <f>begroting!G72</f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53</v>
      </c>
      <c r="B69" s="56">
        <f>begroting!B73</f>
        <v>0</v>
      </c>
      <c r="C69" s="57"/>
      <c r="D69" s="8">
        <f>begroting!G73</f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54</v>
      </c>
      <c r="B70" s="56">
        <f>begroting!B74</f>
        <v>0</v>
      </c>
      <c r="C70" s="57"/>
      <c r="D70" s="8">
        <f>begroting!G74</f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55</v>
      </c>
      <c r="B71" s="56">
        <f>begroting!B75</f>
        <v>0</v>
      </c>
      <c r="C71" s="57"/>
      <c r="D71" s="8">
        <f>begroting!G75</f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56</v>
      </c>
      <c r="B72" s="56">
        <f>begroting!B76</f>
        <v>0</v>
      </c>
      <c r="C72" s="57"/>
      <c r="D72" s="8">
        <f>begroting!G76</f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57</v>
      </c>
      <c r="B73" s="56">
        <f>begroting!B77</f>
        <v>0</v>
      </c>
      <c r="C73" s="57"/>
      <c r="D73" s="8">
        <f>begroting!G77</f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58</v>
      </c>
      <c r="B74" s="56">
        <f>begroting!B78</f>
        <v>0</v>
      </c>
      <c r="C74" s="57"/>
      <c r="D74" s="8">
        <f>begroting!G78</f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59</v>
      </c>
      <c r="B75" s="56">
        <f>begroting!B79</f>
        <v>0</v>
      </c>
      <c r="C75" s="57"/>
      <c r="D75" s="8">
        <f>begroting!G79</f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60</v>
      </c>
      <c r="B76" s="56">
        <f>begroting!B80</f>
        <v>0</v>
      </c>
      <c r="C76" s="57"/>
      <c r="D76" s="8">
        <f>begroting!G80</f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61</v>
      </c>
      <c r="B77" s="56">
        <f>begroting!B81</f>
        <v>0</v>
      </c>
      <c r="C77" s="57"/>
      <c r="D77" s="8">
        <f>begroting!G81</f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62</v>
      </c>
      <c r="B78" s="56">
        <f>begroting!B82</f>
        <v>0</v>
      </c>
      <c r="C78" s="57"/>
      <c r="D78" s="8">
        <f>begroting!G82</f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63</v>
      </c>
      <c r="B79" s="56">
        <f>begroting!B83</f>
        <v>0</v>
      </c>
      <c r="C79" s="57"/>
      <c r="D79" s="8">
        <f>begroting!G83</f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64</v>
      </c>
      <c r="B80" s="56">
        <f>begroting!B84</f>
        <v>0</v>
      </c>
      <c r="C80" s="57"/>
      <c r="D80" s="8">
        <f>begroting!G84</f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65</v>
      </c>
      <c r="B81" s="56">
        <f>begroting!B85</f>
        <v>0</v>
      </c>
      <c r="C81" s="57"/>
      <c r="D81" s="8">
        <f>begroting!G85</f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66</v>
      </c>
      <c r="B82" s="56">
        <f>begroting!B86</f>
        <v>0</v>
      </c>
      <c r="C82" s="57"/>
      <c r="D82" s="8">
        <f>begroting!G86</f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67</v>
      </c>
      <c r="B83" s="56">
        <f>begroting!B87</f>
        <v>0</v>
      </c>
      <c r="C83" s="57"/>
      <c r="D83" s="8">
        <f>begroting!G87</f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68</v>
      </c>
      <c r="B84" s="56">
        <f>begroting!B88</f>
        <v>0</v>
      </c>
      <c r="C84" s="57"/>
      <c r="D84" s="8">
        <f>begroting!G88</f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69</v>
      </c>
      <c r="B85" s="56">
        <f>begroting!B89</f>
        <v>0</v>
      </c>
      <c r="C85" s="57"/>
      <c r="D85" s="8">
        <f>begroting!G89</f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70</v>
      </c>
      <c r="B86" s="56">
        <f>begroting!B90</f>
        <v>0</v>
      </c>
      <c r="C86" s="57"/>
      <c r="D86" s="8">
        <f>begroting!G90</f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71</v>
      </c>
      <c r="B87" s="56">
        <f>begroting!B91</f>
        <v>0</v>
      </c>
      <c r="C87" s="57"/>
      <c r="D87" s="8">
        <f>begroting!G91</f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72</v>
      </c>
      <c r="B88" s="56">
        <f>begroting!B92</f>
        <v>0</v>
      </c>
      <c r="C88" s="57"/>
      <c r="D88" s="8">
        <f>begroting!G92</f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73</v>
      </c>
      <c r="B89" s="56">
        <f>begroting!B93</f>
        <v>0</v>
      </c>
      <c r="C89" s="57"/>
      <c r="D89" s="8">
        <f>begroting!G93</f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74</v>
      </c>
      <c r="B90" s="56">
        <f>begroting!B94</f>
        <v>0</v>
      </c>
      <c r="C90" s="57"/>
      <c r="D90" s="8">
        <f>begroting!G94</f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75</v>
      </c>
      <c r="B91" s="56">
        <f>begroting!B95</f>
        <v>0</v>
      </c>
      <c r="C91" s="57"/>
      <c r="D91" s="8">
        <f>begroting!G95</f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76</v>
      </c>
      <c r="B92" s="56">
        <f>begroting!B96</f>
        <v>0</v>
      </c>
      <c r="C92" s="57"/>
      <c r="D92" s="8">
        <f>begroting!G96</f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77</v>
      </c>
      <c r="B93" s="56">
        <f>begroting!B97</f>
        <v>0</v>
      </c>
      <c r="C93" s="57"/>
      <c r="D93" s="8">
        <f>begroting!G97</f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78</v>
      </c>
      <c r="B94" s="56">
        <f>begroting!B98</f>
        <v>0</v>
      </c>
      <c r="C94" s="57"/>
      <c r="D94" s="8">
        <f>begroting!G98</f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79</v>
      </c>
      <c r="B95" s="56">
        <f>begroting!B99</f>
        <v>0</v>
      </c>
      <c r="C95" s="57"/>
      <c r="D95" s="8">
        <f>begroting!G99</f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80</v>
      </c>
      <c r="B96" s="56">
        <f>begroting!B100</f>
        <v>0</v>
      </c>
      <c r="C96" s="57"/>
      <c r="D96" s="8">
        <f>begroting!G100</f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81</v>
      </c>
      <c r="B97" s="56">
        <f>begroting!B101</f>
        <v>0</v>
      </c>
      <c r="C97" s="57"/>
      <c r="D97" s="8">
        <f>begroting!G101</f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82</v>
      </c>
      <c r="B98" s="56">
        <f>begroting!B102</f>
        <v>0</v>
      </c>
      <c r="C98" s="57"/>
      <c r="D98" s="8">
        <f>begroting!G102</f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83</v>
      </c>
      <c r="B99" s="56">
        <f>begroting!B103</f>
        <v>0</v>
      </c>
      <c r="C99" s="57"/>
      <c r="D99" s="8">
        <f>begroting!G103</f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84</v>
      </c>
      <c r="B100" s="56">
        <f>begroting!B104</f>
        <v>0</v>
      </c>
      <c r="C100" s="57"/>
      <c r="D100" s="8">
        <f>begroting!G104</f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7">
        <v>85</v>
      </c>
      <c r="B101" s="56">
        <f>begroting!B105</f>
        <v>0</v>
      </c>
      <c r="C101" s="57"/>
      <c r="D101" s="8">
        <f>begroting!G105</f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customHeight="1">
      <c r="A102" s="7">
        <v>86</v>
      </c>
      <c r="B102" s="56">
        <f>begroting!B106</f>
        <v>0</v>
      </c>
      <c r="C102" s="57"/>
      <c r="D102" s="8">
        <f>begroting!G106</f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 customHeight="1">
      <c r="A103" s="7">
        <v>87</v>
      </c>
      <c r="B103" s="56">
        <f>begroting!B107</f>
        <v>0</v>
      </c>
      <c r="C103" s="57"/>
      <c r="D103" s="8">
        <f>begroting!G107</f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 customHeight="1">
      <c r="A104" s="6"/>
      <c r="B104" s="32"/>
      <c r="C104" s="3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.75" customHeight="1">
      <c r="A105" s="6"/>
      <c r="B105" s="5"/>
      <c r="C105" s="5"/>
      <c r="D105" s="4" t="e">
        <f>SUM(D8:D82)</f>
        <v>#REF!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5.75" customHeight="1">
      <c r="C106" s="9" t="s">
        <v>13</v>
      </c>
      <c r="D106" s="4">
        <f>SUM(E106:P106)</f>
        <v>0</v>
      </c>
      <c r="E106" s="2">
        <f aca="true" t="shared" si="0" ref="E106:P106">SUM(E68:E103)</f>
        <v>0</v>
      </c>
      <c r="F106" s="2">
        <f t="shared" si="0"/>
        <v>0</v>
      </c>
      <c r="G106" s="2">
        <f t="shared" si="0"/>
        <v>0</v>
      </c>
      <c r="H106" s="2">
        <f t="shared" si="0"/>
        <v>0</v>
      </c>
      <c r="I106" s="2">
        <f t="shared" si="0"/>
        <v>0</v>
      </c>
      <c r="J106" s="2">
        <f t="shared" si="0"/>
        <v>0</v>
      </c>
      <c r="K106" s="2">
        <f t="shared" si="0"/>
        <v>0</v>
      </c>
      <c r="L106" s="2">
        <f t="shared" si="0"/>
        <v>0</v>
      </c>
      <c r="M106" s="2">
        <f t="shared" si="0"/>
        <v>0</v>
      </c>
      <c r="N106" s="2">
        <f t="shared" si="0"/>
        <v>0</v>
      </c>
      <c r="O106" s="2">
        <f t="shared" si="0"/>
        <v>0</v>
      </c>
      <c r="P106" s="2">
        <f t="shared" si="0"/>
        <v>0</v>
      </c>
    </row>
    <row r="107" ht="15.75" customHeight="1"/>
    <row r="108" ht="12.75">
      <c r="B108" s="88" t="s">
        <v>33</v>
      </c>
    </row>
  </sheetData>
  <sheetProtection/>
  <mergeCells count="6">
    <mergeCell ref="M62:P62"/>
    <mergeCell ref="D63:D66"/>
    <mergeCell ref="D3:D6"/>
    <mergeCell ref="M1:P1"/>
    <mergeCell ref="M2:P2"/>
    <mergeCell ref="M61:P6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  <rowBreaks count="1" manualBreakCount="1">
    <brk id="5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D10" sqref="D10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28.2812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87">
        <f>IF(personeel!C1="","",personeel!C1)</f>
        <v>0</v>
      </c>
      <c r="D1" s="3"/>
      <c r="J1" s="83" t="s">
        <v>4</v>
      </c>
      <c r="K1" s="84"/>
      <c r="L1" s="84"/>
      <c r="M1" s="160">
        <f>IF(personeel!M1="","",personeel!M1)</f>
        <v>40508.55553923611</v>
      </c>
      <c r="N1" s="161"/>
      <c r="O1" s="161"/>
      <c r="P1" s="161"/>
    </row>
    <row r="2" spans="2:16" ht="15.75" customHeight="1">
      <c r="B2" s="83" t="s">
        <v>3</v>
      </c>
      <c r="C2" s="87">
        <f>IF(personeel!C2="","",personeel!C2)</f>
        <v>0</v>
      </c>
      <c r="D2" s="3"/>
      <c r="J2" s="83" t="s">
        <v>5</v>
      </c>
      <c r="K2" s="84"/>
      <c r="L2" s="84"/>
      <c r="M2" s="160">
        <f>IF(personeel!M2="","",personeel!M2)</f>
      </c>
      <c r="N2" s="161"/>
      <c r="O2" s="161"/>
      <c r="P2" s="161"/>
    </row>
    <row r="3" ht="18.75" customHeight="1">
      <c r="D3" s="151" t="s">
        <v>7</v>
      </c>
    </row>
    <row r="4" ht="18.75" customHeight="1">
      <c r="D4" s="151"/>
    </row>
    <row r="5" spans="3:5" ht="18.75" customHeight="1">
      <c r="C5" s="5"/>
      <c r="D5" s="151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10</v>
      </c>
      <c r="D6" s="159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9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4" t="e">
        <f>begroting!#REF!</f>
        <v>#REF!</v>
      </c>
      <c r="C8" s="62" t="e">
        <f>begroting!#REF!</f>
        <v>#REF!</v>
      </c>
      <c r="D8" s="8" t="e">
        <f>begroting!#REF!</f>
        <v>#REF!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4">
        <f>begroting!B11</f>
        <v>0</v>
      </c>
      <c r="C9" s="62">
        <f>begroting!J11</f>
        <v>0</v>
      </c>
      <c r="D9" s="8">
        <f>begroting!K11</f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4">
        <f>begroting!B12</f>
        <v>0</v>
      </c>
      <c r="C10" s="62">
        <f>begroting!J12</f>
        <v>0</v>
      </c>
      <c r="D10" s="8">
        <f>begroting!K12</f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4">
        <f>begroting!B13</f>
        <v>0</v>
      </c>
      <c r="C11" s="62">
        <f>begroting!J13</f>
        <v>0</v>
      </c>
      <c r="D11" s="8">
        <f>begroting!K13</f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4">
        <f>begroting!B14</f>
        <v>0</v>
      </c>
      <c r="C12" s="62">
        <f>begroting!J14</f>
        <v>0</v>
      </c>
      <c r="D12" s="8">
        <f>begroting!K14</f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4">
        <f>begroting!B15</f>
        <v>0</v>
      </c>
      <c r="C13" s="62">
        <f>begroting!J15</f>
        <v>0</v>
      </c>
      <c r="D13" s="8">
        <f>begroting!K15</f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4">
        <f>begroting!B16</f>
        <v>0</v>
      </c>
      <c r="C14" s="62">
        <f>begroting!J16</f>
        <v>0</v>
      </c>
      <c r="D14" s="8">
        <f>begroting!K16</f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4">
        <f>begroting!B17</f>
        <v>0</v>
      </c>
      <c r="C15" s="62">
        <f>begroting!J17</f>
        <v>0</v>
      </c>
      <c r="D15" s="8">
        <f>begroting!K17</f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4">
        <f>begroting!B18</f>
        <v>0</v>
      </c>
      <c r="C16" s="62">
        <f>begroting!J18</f>
        <v>0</v>
      </c>
      <c r="D16" s="8">
        <f>begroting!K18</f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4">
        <f>begroting!B19</f>
        <v>0</v>
      </c>
      <c r="C17" s="62">
        <f>begroting!J19</f>
        <v>0</v>
      </c>
      <c r="D17" s="8">
        <f>begroting!K19</f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4">
        <f>begroting!B20</f>
        <v>0</v>
      </c>
      <c r="C18" s="62">
        <f>begroting!J20</f>
        <v>0</v>
      </c>
      <c r="D18" s="8">
        <f>begroting!K20</f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4">
        <f>begroting!B21</f>
        <v>0</v>
      </c>
      <c r="C19" s="62">
        <f>begroting!J21</f>
        <v>0</v>
      </c>
      <c r="D19" s="8">
        <f>begroting!K21</f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4">
        <f>begroting!B22</f>
        <v>0</v>
      </c>
      <c r="C20" s="62">
        <f>begroting!J22</f>
        <v>0</v>
      </c>
      <c r="D20" s="8">
        <f>begroting!K22</f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4">
        <f>begroting!B23</f>
        <v>0</v>
      </c>
      <c r="C21" s="62">
        <f>begroting!J23</f>
        <v>0</v>
      </c>
      <c r="D21" s="8">
        <f>begroting!K23</f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4">
        <f>begroting!B24</f>
        <v>0</v>
      </c>
      <c r="C22" s="62">
        <f>begroting!J24</f>
        <v>0</v>
      </c>
      <c r="D22" s="8">
        <f>begroting!K24</f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4">
        <f>begroting!B25</f>
        <v>0</v>
      </c>
      <c r="C23" s="62">
        <f>begroting!J25</f>
        <v>0</v>
      </c>
      <c r="D23" s="8">
        <f>begroting!K25</f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4">
        <f>begroting!B26</f>
        <v>0</v>
      </c>
      <c r="C24" s="62">
        <f>begroting!J26</f>
        <v>0</v>
      </c>
      <c r="D24" s="8">
        <f>begroting!K26</f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4">
        <f>begroting!B27</f>
        <v>0</v>
      </c>
      <c r="C25" s="62">
        <f>begroting!J27</f>
        <v>0</v>
      </c>
      <c r="D25" s="8">
        <f>begroting!K27</f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4">
        <f>begroting!B28</f>
        <v>0</v>
      </c>
      <c r="C26" s="62">
        <f>begroting!J28</f>
        <v>0</v>
      </c>
      <c r="D26" s="8">
        <f>begroting!K28</f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4">
        <f>begroting!B29</f>
        <v>0</v>
      </c>
      <c r="C27" s="62">
        <f>begroting!J29</f>
        <v>0</v>
      </c>
      <c r="D27" s="8">
        <f>begroting!K29</f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4">
        <f>begroting!B30</f>
        <v>0</v>
      </c>
      <c r="C28" s="62">
        <f>begroting!J30</f>
        <v>0</v>
      </c>
      <c r="D28" s="8">
        <f>begroting!K30</f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4">
        <f>begroting!B31</f>
        <v>0</v>
      </c>
      <c r="C29" s="62">
        <f>begroting!J31</f>
        <v>0</v>
      </c>
      <c r="D29" s="8">
        <f>begroting!K31</f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4">
        <f>begroting!B32</f>
        <v>0</v>
      </c>
      <c r="C30" s="62">
        <f>begroting!J32</f>
        <v>0</v>
      </c>
      <c r="D30" s="8">
        <f>begroting!K32</f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4">
        <f>begroting!B33</f>
        <v>0</v>
      </c>
      <c r="C31" s="62">
        <f>begroting!J33</f>
        <v>0</v>
      </c>
      <c r="D31" s="8">
        <f>begroting!K33</f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4">
        <f>begroting!B34</f>
        <v>0</v>
      </c>
      <c r="C32" s="62">
        <f>begroting!J34</f>
        <v>0</v>
      </c>
      <c r="D32" s="8">
        <f>begroting!K34</f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4">
        <f>begroting!B35</f>
        <v>0</v>
      </c>
      <c r="C33" s="62">
        <f>begroting!J35</f>
        <v>0</v>
      </c>
      <c r="D33" s="8">
        <f>begroting!K35</f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4">
        <f>begroting!B36</f>
        <v>0</v>
      </c>
      <c r="C34" s="62">
        <f>begroting!J36</f>
        <v>0</v>
      </c>
      <c r="D34" s="8">
        <f>begroting!K36</f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4">
        <f>begroting!B37</f>
        <v>0</v>
      </c>
      <c r="C35" s="62">
        <f>begroting!J37</f>
        <v>0</v>
      </c>
      <c r="D35" s="8">
        <f>begroting!K37</f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4">
        <f>begroting!B38</f>
        <v>0</v>
      </c>
      <c r="C36" s="62">
        <f>begroting!J38</f>
        <v>0</v>
      </c>
      <c r="D36" s="8">
        <f>begroting!K38</f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4">
        <f>begroting!B39</f>
        <v>0</v>
      </c>
      <c r="C37" s="62">
        <f>begroting!J39</f>
        <v>0</v>
      </c>
      <c r="D37" s="8">
        <f>begroting!K39</f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4">
        <f>begroting!B40</f>
        <v>0</v>
      </c>
      <c r="C38" s="62">
        <f>begroting!J40</f>
        <v>0</v>
      </c>
      <c r="D38" s="8">
        <f>begroting!K40</f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4">
        <f>begroting!B41</f>
        <v>0</v>
      </c>
      <c r="C39" s="62">
        <f>begroting!J41</f>
        <v>0</v>
      </c>
      <c r="D39" s="8">
        <f>begroting!K41</f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4">
        <f>begroting!B42</f>
        <v>0</v>
      </c>
      <c r="C40" s="62">
        <f>begroting!J42</f>
        <v>0</v>
      </c>
      <c r="D40" s="8">
        <f>begroting!K42</f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4">
        <f>begroting!B43</f>
        <v>0</v>
      </c>
      <c r="C41" s="62">
        <f>begroting!J43</f>
        <v>0</v>
      </c>
      <c r="D41" s="8">
        <f>begroting!K43</f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4">
        <f>begroting!B44</f>
        <v>0</v>
      </c>
      <c r="C42" s="62">
        <f>begroting!J44</f>
        <v>0</v>
      </c>
      <c r="D42" s="8">
        <f>begroting!K44</f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4">
        <f>begroting!B45</f>
        <v>0</v>
      </c>
      <c r="C43" s="62">
        <f>begroting!J45</f>
        <v>0</v>
      </c>
      <c r="D43" s="8">
        <f>begroting!K45</f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4">
        <f>begroting!B46</f>
        <v>0</v>
      </c>
      <c r="C44" s="62">
        <f>begroting!J46</f>
        <v>0</v>
      </c>
      <c r="D44" s="8">
        <f>begroting!K46</f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4">
        <f>begroting!B47</f>
        <v>0</v>
      </c>
      <c r="C45" s="62">
        <f>begroting!J47</f>
        <v>0</v>
      </c>
      <c r="D45" s="8">
        <f>begroting!K47</f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4">
        <f>begroting!B48</f>
        <v>0</v>
      </c>
      <c r="C46" s="62">
        <f>begroting!J48</f>
        <v>0</v>
      </c>
      <c r="D46" s="8">
        <f>begroting!K48</f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4">
        <f>begroting!B49</f>
        <v>0</v>
      </c>
      <c r="C47" s="62">
        <f>begroting!J49</f>
        <v>0</v>
      </c>
      <c r="D47" s="8">
        <f>begroting!K49</f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4">
        <f>begroting!B50</f>
        <v>0</v>
      </c>
      <c r="C48" s="62">
        <f>begroting!J50</f>
        <v>0</v>
      </c>
      <c r="D48" s="8">
        <f>begroting!K50</f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4">
        <f>begroting!B51</f>
        <v>0</v>
      </c>
      <c r="C49" s="62">
        <f>begroting!J51</f>
        <v>0</v>
      </c>
      <c r="D49" s="8">
        <f>begroting!K51</f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4">
        <f>begroting!B52</f>
        <v>0</v>
      </c>
      <c r="C50" s="62">
        <f>begroting!J52</f>
        <v>0</v>
      </c>
      <c r="D50" s="8">
        <f>begroting!K52</f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4">
        <f>begroting!B53</f>
        <v>0</v>
      </c>
      <c r="C51" s="62">
        <f>begroting!J53</f>
        <v>0</v>
      </c>
      <c r="D51" s="8">
        <f>begroting!K53</f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4">
        <f>begroting!B54</f>
        <v>0</v>
      </c>
      <c r="C52" s="62">
        <f>begroting!J54</f>
        <v>0</v>
      </c>
      <c r="D52" s="8">
        <f>begroting!K54</f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4">
        <f>begroting!B55</f>
        <v>0</v>
      </c>
      <c r="C53" s="62">
        <f>begroting!J55</f>
        <v>0</v>
      </c>
      <c r="D53" s="8">
        <f>begroting!K55</f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4">
        <f>begroting!B56</f>
        <v>0</v>
      </c>
      <c r="C54" s="62">
        <f>begroting!J56</f>
        <v>0</v>
      </c>
      <c r="D54" s="8">
        <f>begroting!K56</f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4">
        <f>begroting!B57</f>
        <v>0</v>
      </c>
      <c r="C55" s="62">
        <f>begroting!J57</f>
        <v>0</v>
      </c>
      <c r="D55" s="8">
        <f>begroting!K57</f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4">
        <f>begroting!B58</f>
        <v>0</v>
      </c>
      <c r="C56" s="62">
        <f>begroting!J58</f>
        <v>0</v>
      </c>
      <c r="D56" s="8">
        <f>begroting!K58</f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>
      <c r="A57" s="7">
        <v>50</v>
      </c>
      <c r="B57" s="54">
        <f>begroting!B59</f>
        <v>0</v>
      </c>
      <c r="C57" s="62">
        <f>begroting!J59</f>
        <v>0</v>
      </c>
      <c r="D57" s="8">
        <f>begroting!K59</f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>
      <c r="A58" s="7">
        <v>51</v>
      </c>
      <c r="B58" s="54">
        <f>begroting!B60</f>
        <v>0</v>
      </c>
      <c r="C58" s="62">
        <f>begroting!J60</f>
        <v>0</v>
      </c>
      <c r="D58" s="8">
        <f>begroting!K60</f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4"/>
      <c r="C59" s="6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5" customFormat="1" ht="18.75" customHeight="1">
      <c r="A60" s="6"/>
      <c r="C60" s="33" t="s">
        <v>32</v>
      </c>
      <c r="G60" s="89"/>
      <c r="H60" s="89"/>
      <c r="I60" s="89"/>
      <c r="J60" s="162"/>
      <c r="K60" s="162"/>
      <c r="L60" s="162"/>
      <c r="M60" s="163"/>
      <c r="N60" s="163"/>
      <c r="O60" s="163"/>
      <c r="P60" s="163"/>
    </row>
    <row r="61" spans="3:16" ht="12.75">
      <c r="C61" s="2">
        <f>begroting!C5</f>
        <v>0</v>
      </c>
      <c r="D61" s="151"/>
      <c r="G61" s="89"/>
      <c r="H61" s="89"/>
      <c r="I61" s="89"/>
      <c r="J61" s="162"/>
      <c r="K61" s="162"/>
      <c r="L61" s="162"/>
      <c r="M61" s="156"/>
      <c r="N61" s="157"/>
      <c r="O61" s="158"/>
      <c r="P61" s="158"/>
    </row>
    <row r="62" spans="3:16" ht="12.75">
      <c r="C62" s="5">
        <f>begroting!C2</f>
        <v>0</v>
      </c>
      <c r="D62" s="151"/>
      <c r="E62" s="3" t="s">
        <v>6</v>
      </c>
      <c r="M62" s="63">
        <f>M2</f>
      </c>
      <c r="N62" s="63"/>
      <c r="O62" s="63"/>
      <c r="P62" s="63"/>
    </row>
    <row r="63" spans="1:16" ht="13.5" thickBot="1">
      <c r="A63" s="38" t="s">
        <v>0</v>
      </c>
      <c r="B63" s="38" t="s">
        <v>1</v>
      </c>
      <c r="C63" s="38" t="s">
        <v>10</v>
      </c>
      <c r="D63" s="159"/>
      <c r="E63" s="38">
        <v>1</v>
      </c>
      <c r="F63" s="38">
        <v>2</v>
      </c>
      <c r="G63" s="38">
        <v>3</v>
      </c>
      <c r="H63" s="38">
        <v>4</v>
      </c>
      <c r="I63" s="38">
        <v>5</v>
      </c>
      <c r="J63" s="38">
        <v>6</v>
      </c>
      <c r="K63" s="38">
        <v>7</v>
      </c>
      <c r="L63" s="38">
        <v>8</v>
      </c>
      <c r="M63" s="38">
        <v>9</v>
      </c>
      <c r="N63" s="38">
        <v>10</v>
      </c>
      <c r="O63" s="38">
        <v>11</v>
      </c>
      <c r="P63" s="38">
        <v>12</v>
      </c>
    </row>
    <row r="64" spans="1:16" ht="18.75" customHeight="1" thickTop="1">
      <c r="A64" s="35"/>
      <c r="B64" s="36" t="s">
        <v>9</v>
      </c>
      <c r="C64" s="37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5.75" customHeight="1">
      <c r="A65" s="7">
        <v>52</v>
      </c>
      <c r="B65" s="54">
        <f>begroting!B72</f>
        <v>0</v>
      </c>
      <c r="C65" s="62">
        <f>begroting!J72</f>
        <v>0</v>
      </c>
      <c r="D65" s="8">
        <f>begroting!K72</f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75" customHeight="1">
      <c r="A66" s="7">
        <v>53</v>
      </c>
      <c r="B66" s="54">
        <f>begroting!B73</f>
        <v>0</v>
      </c>
      <c r="C66" s="62">
        <f>begroting!J73</f>
        <v>0</v>
      </c>
      <c r="D66" s="8">
        <f>begroting!K73</f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8.75" customHeight="1">
      <c r="A67" s="7">
        <v>54</v>
      </c>
      <c r="B67" s="54">
        <f>begroting!B74</f>
        <v>0</v>
      </c>
      <c r="C67" s="62">
        <f>begroting!J74</f>
        <v>0</v>
      </c>
      <c r="D67" s="8">
        <f>begroting!K74</f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 customHeight="1">
      <c r="A68" s="7">
        <v>55</v>
      </c>
      <c r="B68" s="54">
        <f>begroting!B75</f>
        <v>0</v>
      </c>
      <c r="C68" s="62">
        <f>begroting!J75</f>
        <v>0</v>
      </c>
      <c r="D68" s="8">
        <f>begroting!K75</f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56</v>
      </c>
      <c r="B69" s="54">
        <f>begroting!B76</f>
        <v>0</v>
      </c>
      <c r="C69" s="62">
        <f>begroting!J76</f>
        <v>0</v>
      </c>
      <c r="D69" s="8">
        <f>begroting!K76</f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57</v>
      </c>
      <c r="B70" s="54">
        <f>begroting!B77</f>
        <v>0</v>
      </c>
      <c r="C70" s="62">
        <f>begroting!J77</f>
        <v>0</v>
      </c>
      <c r="D70" s="8">
        <f>begroting!K77</f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58</v>
      </c>
      <c r="B71" s="54">
        <f>begroting!B78</f>
        <v>0</v>
      </c>
      <c r="C71" s="62">
        <f>begroting!J78</f>
        <v>0</v>
      </c>
      <c r="D71" s="8">
        <f>begroting!K78</f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59</v>
      </c>
      <c r="B72" s="54">
        <f>begroting!B79</f>
        <v>0</v>
      </c>
      <c r="C72" s="62">
        <f>begroting!J79</f>
        <v>0</v>
      </c>
      <c r="D72" s="8">
        <f>begroting!K79</f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60</v>
      </c>
      <c r="B73" s="54">
        <f>begroting!B80</f>
        <v>0</v>
      </c>
      <c r="C73" s="62">
        <f>begroting!J80</f>
        <v>0</v>
      </c>
      <c r="D73" s="8">
        <f>begroting!K80</f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61</v>
      </c>
      <c r="B74" s="54">
        <f>begroting!B81</f>
        <v>0</v>
      </c>
      <c r="C74" s="62">
        <f>begroting!J81</f>
        <v>0</v>
      </c>
      <c r="D74" s="8">
        <f>begroting!K81</f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62</v>
      </c>
      <c r="B75" s="54">
        <f>begroting!B82</f>
        <v>0</v>
      </c>
      <c r="C75" s="62">
        <f>begroting!J82</f>
        <v>0</v>
      </c>
      <c r="D75" s="8">
        <f>begroting!K82</f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63</v>
      </c>
      <c r="B76" s="54">
        <f>begroting!B83</f>
        <v>0</v>
      </c>
      <c r="C76" s="62">
        <f>begroting!J83</f>
        <v>0</v>
      </c>
      <c r="D76" s="8">
        <f>begroting!K83</f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64</v>
      </c>
      <c r="B77" s="54">
        <f>begroting!B84</f>
        <v>0</v>
      </c>
      <c r="C77" s="62">
        <f>begroting!J84</f>
        <v>0</v>
      </c>
      <c r="D77" s="8">
        <f>begroting!K84</f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65</v>
      </c>
      <c r="B78" s="54">
        <f>begroting!B85</f>
        <v>0</v>
      </c>
      <c r="C78" s="62">
        <f>begroting!J85</f>
        <v>0</v>
      </c>
      <c r="D78" s="8">
        <f>begroting!K85</f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66</v>
      </c>
      <c r="B79" s="54">
        <f>begroting!B86</f>
        <v>0</v>
      </c>
      <c r="C79" s="62">
        <f>begroting!J86</f>
        <v>0</v>
      </c>
      <c r="D79" s="8">
        <f>begroting!K86</f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67</v>
      </c>
      <c r="B80" s="54">
        <f>begroting!B87</f>
        <v>0</v>
      </c>
      <c r="C80" s="62">
        <f>begroting!J87</f>
        <v>0</v>
      </c>
      <c r="D80" s="8">
        <f>begroting!K87</f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68</v>
      </c>
      <c r="B81" s="54">
        <f>begroting!B88</f>
        <v>0</v>
      </c>
      <c r="C81" s="62">
        <f>begroting!J88</f>
        <v>0</v>
      </c>
      <c r="D81" s="8">
        <f>begroting!K88</f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69</v>
      </c>
      <c r="B82" s="54">
        <f>begroting!B89</f>
        <v>0</v>
      </c>
      <c r="C82" s="62">
        <f>begroting!J89</f>
        <v>0</v>
      </c>
      <c r="D82" s="8">
        <f>begroting!K89</f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70</v>
      </c>
      <c r="B83" s="54">
        <f>begroting!B90</f>
        <v>0</v>
      </c>
      <c r="C83" s="62">
        <f>begroting!J90</f>
        <v>0</v>
      </c>
      <c r="D83" s="8">
        <f>begroting!K90</f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71</v>
      </c>
      <c r="B84" s="54">
        <f>begroting!B91</f>
        <v>0</v>
      </c>
      <c r="C84" s="62">
        <f>begroting!J91</f>
        <v>0</v>
      </c>
      <c r="D84" s="8">
        <f>begroting!K91</f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72</v>
      </c>
      <c r="B85" s="54">
        <f>begroting!B92</f>
        <v>0</v>
      </c>
      <c r="C85" s="62">
        <f>begroting!J92</f>
        <v>0</v>
      </c>
      <c r="D85" s="8">
        <f>begroting!K92</f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73</v>
      </c>
      <c r="B86" s="54">
        <f>begroting!B93</f>
        <v>0</v>
      </c>
      <c r="C86" s="62">
        <f>begroting!J93</f>
        <v>0</v>
      </c>
      <c r="D86" s="8">
        <f>begroting!K93</f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74</v>
      </c>
      <c r="B87" s="54">
        <f>begroting!B94</f>
        <v>0</v>
      </c>
      <c r="C87" s="62">
        <f>begroting!J94</f>
        <v>0</v>
      </c>
      <c r="D87" s="8">
        <f>begroting!K94</f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75</v>
      </c>
      <c r="B88" s="54">
        <f>begroting!B95</f>
        <v>0</v>
      </c>
      <c r="C88" s="62">
        <f>begroting!J95</f>
        <v>0</v>
      </c>
      <c r="D88" s="8">
        <f>begroting!K95</f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76</v>
      </c>
      <c r="B89" s="54">
        <f>begroting!B96</f>
        <v>0</v>
      </c>
      <c r="C89" s="62">
        <f>begroting!J96</f>
        <v>0</v>
      </c>
      <c r="D89" s="8">
        <f>begroting!K96</f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77</v>
      </c>
      <c r="B90" s="54">
        <f>begroting!B97</f>
        <v>0</v>
      </c>
      <c r="C90" s="62">
        <f>begroting!J97</f>
        <v>0</v>
      </c>
      <c r="D90" s="8">
        <f>begroting!K97</f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78</v>
      </c>
      <c r="B91" s="54">
        <f>begroting!B98</f>
        <v>0</v>
      </c>
      <c r="C91" s="62">
        <f>begroting!J98</f>
        <v>0</v>
      </c>
      <c r="D91" s="8">
        <f>begroting!K98</f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79</v>
      </c>
      <c r="B92" s="54">
        <f>begroting!B99</f>
        <v>0</v>
      </c>
      <c r="C92" s="62">
        <f>begroting!J99</f>
        <v>0</v>
      </c>
      <c r="D92" s="8">
        <f>begroting!K99</f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80</v>
      </c>
      <c r="B93" s="54">
        <f>begroting!B100</f>
        <v>0</v>
      </c>
      <c r="C93" s="62">
        <f>begroting!J100</f>
        <v>0</v>
      </c>
      <c r="D93" s="8">
        <f>begroting!K100</f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81</v>
      </c>
      <c r="B94" s="54">
        <f>begroting!B101</f>
        <v>0</v>
      </c>
      <c r="C94" s="62">
        <f>begroting!J101</f>
        <v>0</v>
      </c>
      <c r="D94" s="8">
        <f>begroting!K101</f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82</v>
      </c>
      <c r="B95" s="54">
        <f>begroting!B102</f>
        <v>0</v>
      </c>
      <c r="C95" s="62">
        <f>begroting!J102</f>
        <v>0</v>
      </c>
      <c r="D95" s="8">
        <f>begroting!K102</f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83</v>
      </c>
      <c r="B96" s="54">
        <f>begroting!B103</f>
        <v>0</v>
      </c>
      <c r="C96" s="62">
        <f>begroting!J103</f>
        <v>0</v>
      </c>
      <c r="D96" s="8">
        <f>begroting!K103</f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84</v>
      </c>
      <c r="B97" s="54">
        <f>begroting!B104</f>
        <v>0</v>
      </c>
      <c r="C97" s="62">
        <f>begroting!J104</f>
        <v>0</v>
      </c>
      <c r="D97" s="8">
        <f>begroting!K104</f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85</v>
      </c>
      <c r="B98" s="54">
        <f>begroting!B105</f>
        <v>0</v>
      </c>
      <c r="C98" s="62">
        <f>begroting!J105</f>
        <v>0</v>
      </c>
      <c r="D98" s="8">
        <f>begroting!K105</f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86</v>
      </c>
      <c r="B99" s="54">
        <f>begroting!B106</f>
        <v>0</v>
      </c>
      <c r="C99" s="62">
        <f>begroting!J106</f>
        <v>0</v>
      </c>
      <c r="D99" s="8">
        <f>begroting!K106</f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87</v>
      </c>
      <c r="B100" s="54">
        <f>begroting!B107</f>
        <v>0</v>
      </c>
      <c r="C100" s="62">
        <f>begroting!J107</f>
        <v>0</v>
      </c>
      <c r="D100" s="8">
        <f>begroting!K107</f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6"/>
      <c r="B101" s="5"/>
      <c r="C101" s="3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 customHeight="1">
      <c r="A102" s="6"/>
      <c r="B102" s="5"/>
      <c r="C102" s="5"/>
      <c r="D102" s="2">
        <f>SUM(D65:D79)</f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5.75" customHeight="1">
      <c r="C103" s="9" t="s">
        <v>13</v>
      </c>
      <c r="D103" s="4">
        <f>SUM(E103:P103)</f>
        <v>0</v>
      </c>
      <c r="E103" s="2">
        <f>SUM(E65:E79)</f>
        <v>0</v>
      </c>
      <c r="F103" s="2">
        <f aca="true" t="shared" si="0" ref="F103:P103">SUM(F65:F79)</f>
        <v>0</v>
      </c>
      <c r="G103" s="2">
        <f t="shared" si="0"/>
        <v>0</v>
      </c>
      <c r="H103" s="2">
        <f t="shared" si="0"/>
        <v>0</v>
      </c>
      <c r="I103" s="2">
        <f t="shared" si="0"/>
        <v>0</v>
      </c>
      <c r="J103" s="2">
        <f t="shared" si="0"/>
        <v>0</v>
      </c>
      <c r="K103" s="2">
        <f t="shared" si="0"/>
        <v>0</v>
      </c>
      <c r="L103" s="2">
        <f t="shared" si="0"/>
        <v>0</v>
      </c>
      <c r="M103" s="2">
        <f t="shared" si="0"/>
        <v>0</v>
      </c>
      <c r="N103" s="2">
        <f t="shared" si="0"/>
        <v>0</v>
      </c>
      <c r="O103" s="2">
        <f t="shared" si="0"/>
        <v>0</v>
      </c>
      <c r="P103" s="2">
        <f t="shared" si="0"/>
        <v>0</v>
      </c>
    </row>
    <row r="104" ht="15.75" customHeight="1"/>
    <row r="105" ht="15.75" customHeight="1"/>
    <row r="106" ht="15.75" customHeight="1"/>
    <row r="107" ht="15.75" customHeight="1"/>
    <row r="108" ht="12.75">
      <c r="B108" s="88" t="s">
        <v>33</v>
      </c>
    </row>
  </sheetData>
  <sheetProtection/>
  <mergeCells count="8">
    <mergeCell ref="M61:P61"/>
    <mergeCell ref="D61:D63"/>
    <mergeCell ref="D3:D6"/>
    <mergeCell ref="M1:P1"/>
    <mergeCell ref="M2:P2"/>
    <mergeCell ref="J60:L60"/>
    <mergeCell ref="J61:L61"/>
    <mergeCell ref="M60:P60"/>
  </mergeCells>
  <printOptions/>
  <pageMargins left="0.75" right="0.75" top="1" bottom="1" header="0.5" footer="0.5"/>
  <pageSetup fitToHeight="2" horizontalDpi="300" verticalDpi="300" orientation="portrait" paperSize="9" scale="6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85">
      <selection activeCell="F3" sqref="F3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25.42187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86">
        <f>IF(personeel!C1="","",personeel!C1)</f>
        <v>0</v>
      </c>
      <c r="D1" s="3"/>
      <c r="J1" s="83" t="s">
        <v>4</v>
      </c>
      <c r="K1" s="84"/>
      <c r="L1" s="84"/>
      <c r="M1" s="164">
        <f>IF(personeel!M1="","",personeel!M1)</f>
        <v>40508.55553923611</v>
      </c>
      <c r="N1" s="165"/>
      <c r="O1" s="165"/>
      <c r="P1" s="165"/>
    </row>
    <row r="2" spans="2:16" ht="15.75" customHeight="1">
      <c r="B2" s="83" t="s">
        <v>3</v>
      </c>
      <c r="C2" s="86">
        <f>IF(personeel!C2="","",personeel!C2)</f>
        <v>0</v>
      </c>
      <c r="D2" s="3"/>
      <c r="J2" s="83" t="s">
        <v>5</v>
      </c>
      <c r="K2" s="84"/>
      <c r="L2" s="84"/>
      <c r="M2" s="164">
        <f>IF(personeel!M2="","",personeel!M2)</f>
      </c>
      <c r="N2" s="165"/>
      <c r="O2" s="165"/>
      <c r="P2" s="165"/>
    </row>
    <row r="3" ht="18.75" customHeight="1">
      <c r="D3" s="151" t="s">
        <v>7</v>
      </c>
    </row>
    <row r="4" ht="18.75" customHeight="1">
      <c r="D4" s="152"/>
    </row>
    <row r="5" spans="4:5" ht="18.75" customHeight="1">
      <c r="D5" s="152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11</v>
      </c>
      <c r="D6" s="153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8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4" t="e">
        <f>begroting!#REF!</f>
        <v>#REF!</v>
      </c>
      <c r="C8" s="5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4">
        <f>begroting!B11</f>
        <v>0</v>
      </c>
      <c r="C9" s="5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4">
        <f>begroting!B12</f>
        <v>0</v>
      </c>
      <c r="C10" s="5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4">
        <f>begroting!B13</f>
        <v>0</v>
      </c>
      <c r="C11" s="5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4">
        <f>begroting!B14</f>
        <v>0</v>
      </c>
      <c r="C12" s="5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4">
        <f>begroting!B15</f>
        <v>0</v>
      </c>
      <c r="C13" s="5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4">
        <f>begroting!B16</f>
        <v>0</v>
      </c>
      <c r="C14" s="5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4">
        <f>begroting!B17</f>
        <v>0</v>
      </c>
      <c r="C15" s="5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4">
        <f>begroting!B18</f>
        <v>0</v>
      </c>
      <c r="C16" s="5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4">
        <f>begroting!B19</f>
        <v>0</v>
      </c>
      <c r="C17" s="5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4">
        <f>begroting!B20</f>
        <v>0</v>
      </c>
      <c r="C18" s="5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4">
        <f>begroting!B21</f>
        <v>0</v>
      </c>
      <c r="C19" s="5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4">
        <f>begroting!B22</f>
        <v>0</v>
      </c>
      <c r="C20" s="5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4">
        <f>begroting!B23</f>
        <v>0</v>
      </c>
      <c r="C21" s="5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4">
        <f>begroting!B24</f>
        <v>0</v>
      </c>
      <c r="C22" s="5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4">
        <f>begroting!B25</f>
        <v>0</v>
      </c>
      <c r="C23" s="5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4">
        <f>begroting!B26</f>
        <v>0</v>
      </c>
      <c r="C24" s="5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4">
        <f>begroting!B27</f>
        <v>0</v>
      </c>
      <c r="C25" s="5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4">
        <f>begroting!B28</f>
        <v>0</v>
      </c>
      <c r="C26" s="5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4">
        <f>begroting!B29</f>
        <v>0</v>
      </c>
      <c r="C27" s="5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4">
        <f>begroting!B30</f>
        <v>0</v>
      </c>
      <c r="C28" s="5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4">
        <f>begroting!B31</f>
        <v>0</v>
      </c>
      <c r="C29" s="5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4">
        <f>begroting!B32</f>
        <v>0</v>
      </c>
      <c r="C30" s="5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4">
        <f>begroting!B33</f>
        <v>0</v>
      </c>
      <c r="C31" s="5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4">
        <f>begroting!B34</f>
        <v>0</v>
      </c>
      <c r="C32" s="5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4">
        <f>begroting!B35</f>
        <v>0</v>
      </c>
      <c r="C33" s="5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4">
        <f>begroting!B36</f>
        <v>0</v>
      </c>
      <c r="C34" s="5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4">
        <f>begroting!B37</f>
        <v>0</v>
      </c>
      <c r="C35" s="5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4">
        <f>begroting!B38</f>
        <v>0</v>
      </c>
      <c r="C36" s="5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4">
        <f>begroting!B39</f>
        <v>0</v>
      </c>
      <c r="C37" s="5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4">
        <f>begroting!B40</f>
        <v>0</v>
      </c>
      <c r="C38" s="5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4">
        <f>begroting!B41</f>
        <v>0</v>
      </c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4">
        <f>begroting!B42</f>
        <v>0</v>
      </c>
      <c r="C40" s="5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4">
        <f>begroting!B43</f>
        <v>0</v>
      </c>
      <c r="C41" s="5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4">
        <f>begroting!B44</f>
        <v>0</v>
      </c>
      <c r="C42" s="5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4">
        <f>begroting!B45</f>
        <v>0</v>
      </c>
      <c r="C43" s="5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4">
        <f>begroting!B46</f>
        <v>0</v>
      </c>
      <c r="C44" s="5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4">
        <f>begroting!B47</f>
        <v>0</v>
      </c>
      <c r="C45" s="5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4">
        <f>begroting!B48</f>
        <v>0</v>
      </c>
      <c r="C46" s="5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4">
        <f>begroting!B49</f>
        <v>0</v>
      </c>
      <c r="C47" s="5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4">
        <f>begroting!B50</f>
        <v>0</v>
      </c>
      <c r="C48" s="5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4">
        <f>begroting!B51</f>
        <v>0</v>
      </c>
      <c r="C49" s="5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4">
        <f>begroting!B52</f>
        <v>0</v>
      </c>
      <c r="C50" s="5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4">
        <f>begroting!B53</f>
        <v>0</v>
      </c>
      <c r="C51" s="5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4">
        <f>begroting!B54</f>
        <v>0</v>
      </c>
      <c r="C52" s="5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4">
        <f>begroting!B55</f>
        <v>0</v>
      </c>
      <c r="C53" s="5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4">
        <f>begroting!B56</f>
        <v>0</v>
      </c>
      <c r="C54" s="5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4">
        <f>begroting!B57</f>
        <v>0</v>
      </c>
      <c r="C55" s="5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4">
        <f>begroting!B58</f>
        <v>0</v>
      </c>
      <c r="C56" s="5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>
      <c r="A57" s="7">
        <v>50</v>
      </c>
      <c r="B57" s="54">
        <f>begroting!B59</f>
        <v>0</v>
      </c>
      <c r="C57" s="5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>
      <c r="A58" s="7">
        <v>51</v>
      </c>
      <c r="B58" s="54">
        <f>begroting!B60</f>
        <v>0</v>
      </c>
      <c r="C58" s="5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4"/>
      <c r="C59" s="6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3" s="5" customFormat="1" ht="18.75" customHeight="1">
      <c r="A60" s="6"/>
      <c r="C60" s="33" t="s">
        <v>32</v>
      </c>
    </row>
    <row r="61" spans="3:16" ht="12.75">
      <c r="C61" s="2">
        <f>begroting!C5</f>
        <v>0</v>
      </c>
      <c r="D61" s="152"/>
      <c r="M61" s="63"/>
      <c r="N61" s="63"/>
      <c r="O61" s="63"/>
      <c r="P61" s="63"/>
    </row>
    <row r="62" spans="3:16" ht="12.75">
      <c r="C62" s="2">
        <f>begroting!C2</f>
        <v>0</v>
      </c>
      <c r="D62" s="152"/>
      <c r="E62" s="3" t="s">
        <v>6</v>
      </c>
      <c r="M62" s="63">
        <f>M2</f>
      </c>
      <c r="N62" s="63"/>
      <c r="O62" s="63"/>
      <c r="P62" s="63"/>
    </row>
    <row r="63" spans="1:16" ht="13.5" thickBot="1">
      <c r="A63" s="38" t="s">
        <v>0</v>
      </c>
      <c r="B63" s="38" t="s">
        <v>1</v>
      </c>
      <c r="C63" s="38" t="s">
        <v>11</v>
      </c>
      <c r="D63" s="153"/>
      <c r="E63" s="38">
        <v>1</v>
      </c>
      <c r="F63" s="38">
        <v>2</v>
      </c>
      <c r="G63" s="38">
        <v>3</v>
      </c>
      <c r="H63" s="38">
        <v>4</v>
      </c>
      <c r="I63" s="38">
        <v>5</v>
      </c>
      <c r="J63" s="38">
        <v>6</v>
      </c>
      <c r="K63" s="38">
        <v>7</v>
      </c>
      <c r="L63" s="38">
        <v>8</v>
      </c>
      <c r="M63" s="38">
        <v>9</v>
      </c>
      <c r="N63" s="38">
        <v>10</v>
      </c>
      <c r="O63" s="38">
        <v>11</v>
      </c>
      <c r="P63" s="38">
        <v>12</v>
      </c>
    </row>
    <row r="64" spans="1:16" ht="18.75" customHeight="1" thickTop="1">
      <c r="A64" s="35"/>
      <c r="B64" s="36" t="s">
        <v>8</v>
      </c>
      <c r="C64" s="37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.75">
      <c r="A65" s="7">
        <v>52</v>
      </c>
      <c r="B65" s="54">
        <f>begroting!B72</f>
        <v>0</v>
      </c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7">
        <v>53</v>
      </c>
      <c r="B66" s="54">
        <f>begroting!B73</f>
        <v>0</v>
      </c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8.75" customHeight="1">
      <c r="A67" s="7">
        <v>54</v>
      </c>
      <c r="B67" s="54">
        <f>begroting!B74</f>
        <v>0</v>
      </c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 customHeight="1">
      <c r="A68" s="7">
        <v>55</v>
      </c>
      <c r="B68" s="54">
        <f>begroting!B75</f>
        <v>0</v>
      </c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56</v>
      </c>
      <c r="B69" s="54">
        <f>begroting!B76</f>
        <v>0</v>
      </c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57</v>
      </c>
      <c r="B70" s="54">
        <f>begroting!B77</f>
        <v>0</v>
      </c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58</v>
      </c>
      <c r="B71" s="54">
        <f>begroting!B78</f>
        <v>0</v>
      </c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59</v>
      </c>
      <c r="B72" s="54">
        <f>begroting!B79</f>
        <v>0</v>
      </c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60</v>
      </c>
      <c r="B73" s="54">
        <f>begroting!B80</f>
        <v>0</v>
      </c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61</v>
      </c>
      <c r="B74" s="54">
        <f>begroting!B81</f>
        <v>0</v>
      </c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62</v>
      </c>
      <c r="B75" s="54">
        <f>begroting!B82</f>
        <v>0</v>
      </c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63</v>
      </c>
      <c r="B76" s="54">
        <f>begroting!B83</f>
        <v>0</v>
      </c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64</v>
      </c>
      <c r="B77" s="54">
        <f>begroting!B84</f>
        <v>0</v>
      </c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65</v>
      </c>
      <c r="B78" s="54">
        <f>begroting!B85</f>
        <v>0</v>
      </c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66</v>
      </c>
      <c r="B79" s="54">
        <f>begroting!B86</f>
        <v>0</v>
      </c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67</v>
      </c>
      <c r="B80" s="54">
        <f>begroting!B87</f>
        <v>0</v>
      </c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68</v>
      </c>
      <c r="B81" s="54">
        <f>begroting!B88</f>
        <v>0</v>
      </c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69</v>
      </c>
      <c r="B82" s="54">
        <f>begroting!B89</f>
        <v>0</v>
      </c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70</v>
      </c>
      <c r="B83" s="54">
        <f>begroting!B90</f>
        <v>0</v>
      </c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71</v>
      </c>
      <c r="B84" s="54">
        <f>begroting!B91</f>
        <v>0</v>
      </c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72</v>
      </c>
      <c r="B85" s="54">
        <f>begroting!B92</f>
        <v>0</v>
      </c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73</v>
      </c>
      <c r="B86" s="54">
        <f>begroting!B93</f>
        <v>0</v>
      </c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74</v>
      </c>
      <c r="B87" s="54">
        <f>begroting!B94</f>
        <v>0</v>
      </c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75</v>
      </c>
      <c r="B88" s="54">
        <f>begroting!B95</f>
        <v>0</v>
      </c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76</v>
      </c>
      <c r="B89" s="54">
        <f>begroting!B96</f>
        <v>0</v>
      </c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77</v>
      </c>
      <c r="B90" s="54">
        <f>begroting!B97</f>
        <v>0</v>
      </c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78</v>
      </c>
      <c r="B91" s="54">
        <f>begroting!B98</f>
        <v>0</v>
      </c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79</v>
      </c>
      <c r="B92" s="54">
        <f>begroting!B99</f>
        <v>0</v>
      </c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80</v>
      </c>
      <c r="B93" s="54">
        <f>begroting!B100</f>
        <v>0</v>
      </c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81</v>
      </c>
      <c r="B94" s="54">
        <f>begroting!B101</f>
        <v>0</v>
      </c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82</v>
      </c>
      <c r="B95" s="54">
        <f>begroting!B102</f>
        <v>0</v>
      </c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83</v>
      </c>
      <c r="B96" s="54">
        <f>begroting!B103</f>
        <v>0</v>
      </c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84</v>
      </c>
      <c r="B97" s="54">
        <f>begroting!B104</f>
        <v>0</v>
      </c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85</v>
      </c>
      <c r="B98" s="54">
        <f>begroting!B105</f>
        <v>0</v>
      </c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86</v>
      </c>
      <c r="B99" s="54">
        <f>begroting!B106</f>
        <v>0</v>
      </c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87</v>
      </c>
      <c r="B100" s="54">
        <f>begroting!B107</f>
        <v>0</v>
      </c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6"/>
      <c r="B101" s="5"/>
      <c r="C101" s="3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 customHeight="1">
      <c r="A102" s="6"/>
      <c r="B102" s="5"/>
      <c r="C102" s="5"/>
      <c r="D102" s="2">
        <f>SUM(D65:D79)</f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5.75" customHeight="1">
      <c r="C103" s="9" t="s">
        <v>13</v>
      </c>
      <c r="D103" s="4">
        <f>SUM(E103:P103)</f>
        <v>0</v>
      </c>
      <c r="E103" s="2">
        <f>SUM(E65:E79)</f>
        <v>0</v>
      </c>
      <c r="F103" s="2">
        <f aca="true" t="shared" si="0" ref="F103:P103">SUM(F65:F79)</f>
        <v>0</v>
      </c>
      <c r="G103" s="2">
        <f t="shared" si="0"/>
        <v>0</v>
      </c>
      <c r="H103" s="2">
        <f t="shared" si="0"/>
        <v>0</v>
      </c>
      <c r="I103" s="2">
        <f t="shared" si="0"/>
        <v>0</v>
      </c>
      <c r="J103" s="2">
        <f t="shared" si="0"/>
        <v>0</v>
      </c>
      <c r="K103" s="2">
        <f t="shared" si="0"/>
        <v>0</v>
      </c>
      <c r="L103" s="2">
        <f t="shared" si="0"/>
        <v>0</v>
      </c>
      <c r="M103" s="2">
        <f t="shared" si="0"/>
        <v>0</v>
      </c>
      <c r="N103" s="2">
        <f t="shared" si="0"/>
        <v>0</v>
      </c>
      <c r="O103" s="2">
        <f t="shared" si="0"/>
        <v>0</v>
      </c>
      <c r="P103" s="2">
        <f t="shared" si="0"/>
        <v>0</v>
      </c>
    </row>
    <row r="104" ht="15.75" customHeight="1"/>
    <row r="105" ht="15.75" customHeight="1"/>
    <row r="106" ht="15.75" customHeight="1"/>
    <row r="107" ht="15.75" customHeight="1"/>
    <row r="108" ht="12.75">
      <c r="B108" s="88" t="s">
        <v>33</v>
      </c>
    </row>
  </sheetData>
  <sheetProtection/>
  <mergeCells count="4">
    <mergeCell ref="D61:D63"/>
    <mergeCell ref="D3:D6"/>
    <mergeCell ref="M1:P1"/>
    <mergeCell ref="M2:P2"/>
  </mergeCells>
  <printOptions/>
  <pageMargins left="0.75" right="0.75" top="1" bottom="1" header="0.5" footer="0.5"/>
  <pageSetup fitToHeight="2" horizontalDpi="300" verticalDpi="300" orientation="portrait" paperSize="9" scale="7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 de Groene Welle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calculatie</dc:title>
  <dc:subject/>
  <dc:creator>Chr. G. Potze</dc:creator>
  <cp:keywords/>
  <dc:description/>
  <cp:lastModifiedBy>nugter</cp:lastModifiedBy>
  <cp:lastPrinted>2001-05-14T14:04:08Z</cp:lastPrinted>
  <dcterms:created xsi:type="dcterms:W3CDTF">2000-01-25T20:10:22Z</dcterms:created>
  <dcterms:modified xsi:type="dcterms:W3CDTF">2010-11-26T12:20:24Z</dcterms:modified>
  <cp:category/>
  <cp:version/>
  <cp:contentType/>
  <cp:contentStatus/>
</cp:coreProperties>
</file>