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ThisWorkbook"/>
  <bookViews>
    <workbookView showHorizontalScroll="0" showSheetTabs="0" xWindow="9405" yWindow="-45" windowWidth="9630" windowHeight="11640"/>
  </bookViews>
  <sheets>
    <sheet name="Calculatie" sheetId="1" r:id="rId1"/>
    <sheet name="Producten" sheetId="7" r:id="rId2"/>
  </sheets>
  <definedNames>
    <definedName name="_xlnm._FilterDatabase" localSheetId="0" hidden="1">Calculatie!$C$9:$J$44</definedName>
    <definedName name="_xlnm._FilterDatabase" localSheetId="1" hidden="1">Producten!$A$1:$H$454</definedName>
    <definedName name="_xlnm.Print_Area" localSheetId="0">Calculatie!$C$2:$J$58</definedName>
    <definedName name="keuze">Calculatie!$E$7</definedName>
    <definedName name="Producten" localSheetId="1">Producten!$B$1:$H$17</definedName>
    <definedName name="Productgroep">Calculatie!$P$9:$P$30</definedName>
  </definedNames>
  <calcPr calcId="145621"/>
</workbook>
</file>

<file path=xl/calcChain.xml><?xml version="1.0" encoding="utf-8"?>
<calcChain xmlns="http://schemas.openxmlformats.org/spreadsheetml/2006/main">
  <c r="J44" i="1" l="1"/>
  <c r="I44" i="1"/>
  <c r="H44" i="1"/>
  <c r="G44" i="1"/>
  <c r="J43" i="1"/>
  <c r="I43" i="1"/>
  <c r="H43" i="1"/>
  <c r="G43" i="1"/>
  <c r="J42" i="1"/>
  <c r="I42" i="1"/>
  <c r="H42" i="1"/>
  <c r="G42" i="1"/>
  <c r="J41" i="1"/>
  <c r="I41" i="1"/>
  <c r="H41" i="1"/>
  <c r="G41" i="1"/>
  <c r="J40" i="1"/>
  <c r="I40" i="1"/>
  <c r="H40" i="1"/>
  <c r="G40" i="1"/>
  <c r="J39" i="1"/>
  <c r="I39" i="1"/>
  <c r="H39" i="1"/>
  <c r="G39" i="1"/>
  <c r="J38" i="1"/>
  <c r="I38" i="1"/>
  <c r="H38" i="1"/>
  <c r="G38" i="1"/>
  <c r="J37" i="1"/>
  <c r="I37" i="1"/>
  <c r="H37" i="1"/>
  <c r="G37" i="1"/>
  <c r="J36" i="1"/>
  <c r="I36" i="1"/>
  <c r="H36" i="1"/>
  <c r="G36" i="1"/>
  <c r="J35" i="1"/>
  <c r="I35" i="1"/>
  <c r="H35" i="1"/>
  <c r="G35" i="1"/>
  <c r="J34" i="1"/>
  <c r="I34" i="1"/>
  <c r="H34" i="1"/>
  <c r="G34" i="1"/>
  <c r="J33" i="1"/>
  <c r="I33" i="1"/>
  <c r="H33" i="1"/>
  <c r="G33" i="1"/>
  <c r="J32" i="1"/>
  <c r="I32" i="1"/>
  <c r="H32" i="1"/>
  <c r="G32" i="1"/>
  <c r="J31" i="1"/>
  <c r="I31" i="1"/>
  <c r="H31" i="1"/>
  <c r="G31" i="1"/>
  <c r="J30" i="1"/>
  <c r="I30" i="1"/>
  <c r="H30" i="1"/>
  <c r="G30" i="1"/>
  <c r="J29" i="1"/>
  <c r="I29" i="1"/>
  <c r="H29" i="1"/>
  <c r="G29" i="1"/>
  <c r="J28" i="1"/>
  <c r="I28" i="1"/>
  <c r="H28" i="1"/>
  <c r="G28" i="1"/>
  <c r="J27" i="1"/>
  <c r="I27" i="1"/>
  <c r="H27" i="1"/>
  <c r="G27" i="1"/>
  <c r="J26" i="1"/>
  <c r="I26" i="1"/>
  <c r="H26" i="1"/>
  <c r="G26" i="1"/>
  <c r="J25" i="1"/>
  <c r="I25" i="1"/>
  <c r="H25" i="1"/>
  <c r="G25" i="1"/>
  <c r="J24" i="1"/>
  <c r="I24" i="1"/>
  <c r="H24" i="1"/>
  <c r="G24" i="1"/>
  <c r="J23" i="1"/>
  <c r="I23" i="1"/>
  <c r="H23" i="1"/>
  <c r="G23" i="1"/>
  <c r="J22" i="1"/>
  <c r="I22" i="1"/>
  <c r="H22" i="1"/>
  <c r="G22" i="1"/>
  <c r="J21" i="1"/>
  <c r="I21" i="1"/>
  <c r="H21" i="1"/>
  <c r="G21" i="1"/>
  <c r="J20" i="1"/>
  <c r="I20" i="1"/>
  <c r="H20" i="1"/>
  <c r="G20" i="1"/>
  <c r="J19" i="1"/>
  <c r="I19" i="1"/>
  <c r="H19" i="1"/>
  <c r="G19" i="1"/>
  <c r="J18" i="1"/>
  <c r="I18" i="1"/>
  <c r="H18" i="1"/>
  <c r="G18" i="1"/>
  <c r="J17" i="1"/>
  <c r="I17" i="1"/>
  <c r="H17" i="1"/>
  <c r="G17" i="1"/>
  <c r="J16" i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J11" i="1"/>
  <c r="I11" i="1"/>
  <c r="H11" i="1"/>
  <c r="G11" i="1"/>
  <c r="I10" i="1"/>
  <c r="J10" i="1" s="1"/>
  <c r="G10" i="1"/>
  <c r="H10" i="1" s="1"/>
  <c r="C70" i="7" l="1"/>
  <c r="C71" i="7" s="1"/>
  <c r="C72" i="7" s="1"/>
  <c r="C73" i="7" s="1"/>
  <c r="C74" i="7" s="1"/>
  <c r="C75" i="7" s="1"/>
  <c r="C76" i="7" s="1"/>
  <c r="C77" i="7" s="1"/>
  <c r="C403" i="7"/>
  <c r="C404" i="7" s="1"/>
  <c r="C405" i="7" s="1"/>
  <c r="C406" i="7" s="1"/>
  <c r="C407" i="7" s="1"/>
  <c r="C408" i="7" s="1"/>
  <c r="C409" i="7" s="1"/>
  <c r="C410" i="7" s="1"/>
  <c r="C411" i="7" s="1"/>
  <c r="C412" i="7" s="1"/>
  <c r="C413" i="7" s="1"/>
  <c r="C414" i="7" s="1"/>
  <c r="C415" i="7" s="1"/>
  <c r="C416" i="7" s="1"/>
  <c r="C417" i="7" s="1"/>
  <c r="C418" i="7" s="1"/>
  <c r="C419" i="7" s="1"/>
  <c r="C420" i="7" s="1"/>
  <c r="C421" i="7" s="1"/>
  <c r="C422" i="7" s="1"/>
  <c r="C423" i="7" s="1"/>
  <c r="C424" i="7" s="1"/>
  <c r="C425" i="7" s="1"/>
  <c r="C426" i="7" s="1"/>
  <c r="C427" i="7" s="1"/>
  <c r="C428" i="7" s="1"/>
  <c r="C429" i="7" s="1"/>
  <c r="C430" i="7" s="1"/>
  <c r="C431" i="7" s="1"/>
  <c r="C432" i="7" s="1"/>
  <c r="C433" i="7" s="1"/>
  <c r="C434" i="7" s="1"/>
  <c r="C435" i="7" s="1"/>
  <c r="C436" i="7" s="1"/>
  <c r="C437" i="7" s="1"/>
  <c r="C438" i="7" s="1"/>
  <c r="C439" i="7" s="1"/>
  <c r="C440" i="7" s="1"/>
  <c r="C441" i="7" s="1"/>
  <c r="C442" i="7" s="1"/>
  <c r="C443" i="7" s="1"/>
  <c r="C444" i="7" s="1"/>
  <c r="C445" i="7" s="1"/>
  <c r="C446" i="7" s="1"/>
  <c r="C447" i="7" s="1"/>
  <c r="C448" i="7" s="1"/>
  <c r="C449" i="7" s="1"/>
  <c r="C450" i="7" s="1"/>
  <c r="C451" i="7" s="1"/>
  <c r="C452" i="7" s="1"/>
  <c r="C453" i="7" s="1"/>
  <c r="C454" i="7" s="1"/>
  <c r="C161" i="7"/>
  <c r="C162" i="7" s="1"/>
  <c r="C163" i="7" s="1"/>
  <c r="C164" i="7" s="1"/>
  <c r="C165" i="7" s="1"/>
  <c r="C166" i="7" s="1"/>
  <c r="C167" i="7" s="1"/>
  <c r="C168" i="7" s="1"/>
  <c r="C169" i="7" s="1"/>
  <c r="C170" i="7" s="1"/>
  <c r="C171" i="7" s="1"/>
  <c r="C172" i="7" s="1"/>
  <c r="C173" i="7" s="1"/>
  <c r="C174" i="7" s="1"/>
  <c r="C175" i="7" s="1"/>
  <c r="C176" i="7" s="1"/>
  <c r="C177" i="7" s="1"/>
  <c r="C178" i="7" s="1"/>
  <c r="C179" i="7" s="1"/>
  <c r="C180" i="7" s="1"/>
  <c r="C181" i="7" s="1"/>
  <c r="C182" i="7" s="1"/>
  <c r="C183" i="7" s="1"/>
  <c r="C184" i="7" s="1"/>
  <c r="C185" i="7" s="1"/>
  <c r="C186" i="7" s="1"/>
  <c r="C187" i="7" s="1"/>
  <c r="C188" i="7" s="1"/>
  <c r="C189" i="7" s="1"/>
  <c r="C190" i="7" s="1"/>
  <c r="C191" i="7" s="1"/>
  <c r="C192" i="7" s="1"/>
  <c r="C193" i="7" s="1"/>
  <c r="C194" i="7" s="1"/>
  <c r="C394" i="7"/>
  <c r="C395" i="7" s="1"/>
  <c r="C396" i="7" s="1"/>
  <c r="C397" i="7" s="1"/>
  <c r="C398" i="7" s="1"/>
  <c r="C399" i="7" s="1"/>
  <c r="C400" i="7" s="1"/>
  <c r="C401" i="7" s="1"/>
  <c r="C377" i="7"/>
  <c r="C378" i="7" s="1"/>
  <c r="C379" i="7" s="1"/>
  <c r="C380" i="7" s="1"/>
  <c r="C381" i="7" s="1"/>
  <c r="C382" i="7" s="1"/>
  <c r="C383" i="7" s="1"/>
  <c r="C384" i="7" s="1"/>
  <c r="C385" i="7" s="1"/>
  <c r="C386" i="7" s="1"/>
  <c r="C387" i="7" s="1"/>
  <c r="C388" i="7" s="1"/>
  <c r="C389" i="7" s="1"/>
  <c r="C390" i="7" s="1"/>
  <c r="C391" i="7" s="1"/>
  <c r="C392" i="7" s="1"/>
  <c r="C370" i="7"/>
  <c r="C371" i="7" s="1"/>
  <c r="C372" i="7" s="1"/>
  <c r="C373" i="7" s="1"/>
  <c r="C374" i="7" s="1"/>
  <c r="C375" i="7" s="1"/>
  <c r="C350" i="7"/>
  <c r="C351" i="7" s="1"/>
  <c r="C352" i="7" s="1"/>
  <c r="C353" i="7" s="1"/>
  <c r="C354" i="7" s="1"/>
  <c r="C355" i="7" s="1"/>
  <c r="C356" i="7" s="1"/>
  <c r="C357" i="7" s="1"/>
  <c r="C358" i="7" s="1"/>
  <c r="C359" i="7" s="1"/>
  <c r="C360" i="7" s="1"/>
  <c r="C361" i="7" s="1"/>
  <c r="C362" i="7" s="1"/>
  <c r="C363" i="7" s="1"/>
  <c r="C364" i="7" s="1"/>
  <c r="C365" i="7" s="1"/>
  <c r="C366" i="7" s="1"/>
  <c r="C367" i="7" s="1"/>
  <c r="C368" i="7" s="1"/>
  <c r="C327" i="7"/>
  <c r="C328" i="7" s="1"/>
  <c r="C329" i="7" s="1"/>
  <c r="C330" i="7" s="1"/>
  <c r="C331" i="7" s="1"/>
  <c r="C332" i="7" s="1"/>
  <c r="C333" i="7" s="1"/>
  <c r="C334" i="7" s="1"/>
  <c r="C335" i="7" s="1"/>
  <c r="C336" i="7" s="1"/>
  <c r="C337" i="7" s="1"/>
  <c r="C338" i="7" s="1"/>
  <c r="C339" i="7" s="1"/>
  <c r="C340" i="7" s="1"/>
  <c r="C341" i="7" s="1"/>
  <c r="C342" i="7" s="1"/>
  <c r="C343" i="7" s="1"/>
  <c r="C344" i="7" s="1"/>
  <c r="C345" i="7" s="1"/>
  <c r="C346" i="7" s="1"/>
  <c r="C347" i="7" s="1"/>
  <c r="C348" i="7" s="1"/>
  <c r="C284" i="7"/>
  <c r="C285" i="7"/>
  <c r="C286" i="7" s="1"/>
  <c r="C287" i="7" s="1"/>
  <c r="C288" i="7" s="1"/>
  <c r="C289" i="7" s="1"/>
  <c r="C290" i="7" s="1"/>
  <c r="C291" i="7" s="1"/>
  <c r="C292" i="7" s="1"/>
  <c r="C293" i="7" s="1"/>
  <c r="C294" i="7" s="1"/>
  <c r="C295" i="7" s="1"/>
  <c r="C296" i="7" s="1"/>
  <c r="C297" i="7" s="1"/>
  <c r="C298" i="7" s="1"/>
  <c r="C299" i="7" s="1"/>
  <c r="C300" i="7" s="1"/>
  <c r="C301" i="7" s="1"/>
  <c r="C302" i="7" s="1"/>
  <c r="C303" i="7" s="1"/>
  <c r="C304" i="7" s="1"/>
  <c r="C305" i="7" s="1"/>
  <c r="C306" i="7" s="1"/>
  <c r="C307" i="7" s="1"/>
  <c r="C308" i="7" s="1"/>
  <c r="C309" i="7" s="1"/>
  <c r="C310" i="7" s="1"/>
  <c r="C311" i="7" s="1"/>
  <c r="C312" i="7" s="1"/>
  <c r="C313" i="7" s="1"/>
  <c r="C314" i="7" s="1"/>
  <c r="C315" i="7" s="1"/>
  <c r="C316" i="7" s="1"/>
  <c r="C317" i="7" s="1"/>
  <c r="C238" i="7"/>
  <c r="C239" i="7"/>
  <c r="C240" i="7" s="1"/>
  <c r="C241" i="7" s="1"/>
  <c r="C242" i="7" s="1"/>
  <c r="C243" i="7" s="1"/>
  <c r="C260" i="7"/>
  <c r="C261" i="7"/>
  <c r="C262" i="7" s="1"/>
  <c r="C263" i="7" s="1"/>
  <c r="C264" i="7" s="1"/>
  <c r="C265" i="7" s="1"/>
  <c r="C266" i="7" s="1"/>
  <c r="C267" i="7" s="1"/>
  <c r="C268" i="7" s="1"/>
  <c r="C269" i="7" s="1"/>
  <c r="C270" i="7" s="1"/>
  <c r="C147" i="7"/>
  <c r="C148" i="7" s="1"/>
  <c r="C149" i="7" s="1"/>
  <c r="C150" i="7" s="1"/>
  <c r="C151" i="7" s="1"/>
  <c r="C152" i="7" s="1"/>
  <c r="C153" i="7" s="1"/>
  <c r="C154" i="7" s="1"/>
  <c r="C155" i="7" s="1"/>
  <c r="C156" i="7" s="1"/>
  <c r="C157" i="7" s="1"/>
  <c r="C158" i="7" s="1"/>
  <c r="C159" i="7" s="1"/>
  <c r="C230" i="7"/>
  <c r="C231" i="7" s="1"/>
  <c r="C232" i="7" s="1"/>
  <c r="C233" i="7" s="1"/>
  <c r="C234" i="7" s="1"/>
  <c r="C235" i="7" s="1"/>
  <c r="C236" i="7" s="1"/>
  <c r="C218" i="7"/>
  <c r="C219" i="7" s="1"/>
  <c r="C220" i="7" s="1"/>
  <c r="C221" i="7" s="1"/>
  <c r="C222" i="7" s="1"/>
  <c r="C223" i="7" s="1"/>
  <c r="C224" i="7" s="1"/>
  <c r="C225" i="7" s="1"/>
  <c r="C226" i="7" s="1"/>
  <c r="C227" i="7" s="1"/>
  <c r="C228" i="7" s="1"/>
  <c r="C272" i="7"/>
  <c r="C273" i="7" s="1"/>
  <c r="C274" i="7" s="1"/>
  <c r="C275" i="7" s="1"/>
  <c r="C276" i="7" s="1"/>
  <c r="C277" i="7" s="1"/>
  <c r="C278" i="7" s="1"/>
  <c r="C279" i="7" s="1"/>
  <c r="C280" i="7" s="1"/>
  <c r="C281" i="7" s="1"/>
  <c r="C282" i="7" s="1"/>
  <c r="C113" i="7"/>
  <c r="C114" i="7" s="1"/>
  <c r="C115" i="7" s="1"/>
  <c r="C116" i="7" s="1"/>
  <c r="C117" i="7" s="1"/>
  <c r="C118" i="7" s="1"/>
  <c r="C119" i="7" s="1"/>
  <c r="C120" i="7" s="1"/>
  <c r="C121" i="7" s="1"/>
  <c r="C122" i="7" s="1"/>
  <c r="C123" i="7" s="1"/>
  <c r="C124" i="7" s="1"/>
  <c r="C125" i="7" s="1"/>
  <c r="C126" i="7" s="1"/>
  <c r="C127" i="7" s="1"/>
  <c r="C128" i="7" s="1"/>
  <c r="C129" i="7" s="1"/>
  <c r="C130" i="7" s="1"/>
  <c r="C131" i="7" s="1"/>
  <c r="C132" i="7" s="1"/>
  <c r="C133" i="7" s="1"/>
  <c r="C134" i="7" s="1"/>
  <c r="C135" i="7" s="1"/>
  <c r="C136" i="7" s="1"/>
  <c r="C137" i="7" s="1"/>
  <c r="C138" i="7" s="1"/>
  <c r="C139" i="7" s="1"/>
  <c r="C140" i="7" s="1"/>
  <c r="C141" i="7" s="1"/>
  <c r="C142" i="7" s="1"/>
  <c r="C143" i="7" s="1"/>
  <c r="C144" i="7" s="1"/>
  <c r="C145" i="7" s="1"/>
  <c r="C99" i="7"/>
  <c r="C100" i="7" s="1"/>
  <c r="C101" i="7" s="1"/>
  <c r="C102" i="7" s="1"/>
  <c r="C103" i="7" s="1"/>
  <c r="C104" i="7" s="1"/>
  <c r="C105" i="7" s="1"/>
  <c r="C106" i="7" s="1"/>
  <c r="C107" i="7" s="1"/>
  <c r="C58" i="7"/>
  <c r="C59" i="7" s="1"/>
  <c r="C60" i="7" s="1"/>
  <c r="C61" i="7" s="1"/>
  <c r="C62" i="7" s="1"/>
  <c r="C63" i="7" s="1"/>
  <c r="C64" i="7" s="1"/>
  <c r="C65" i="7" s="1"/>
  <c r="C66" i="7" s="1"/>
  <c r="C67" i="7" s="1"/>
  <c r="C68" i="7" s="1"/>
  <c r="C22" i="7"/>
  <c r="C24" i="7"/>
  <c r="C25" i="7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C53" i="7" s="1"/>
  <c r="C54" i="7" s="1"/>
  <c r="C55" i="7" s="1"/>
  <c r="C56" i="7" s="1"/>
  <c r="C14" i="7"/>
  <c r="C15" i="7" s="1"/>
  <c r="C16" i="7" s="1"/>
  <c r="C17" i="7" s="1"/>
  <c r="C18" i="7"/>
  <c r="C19" i="7" s="1"/>
  <c r="C20" i="7" s="1"/>
  <c r="C3" i="7"/>
  <c r="C4" i="7"/>
  <c r="C5" i="7" s="1"/>
  <c r="C6" i="7" s="1"/>
  <c r="C7" i="7" s="1"/>
  <c r="C8" i="7" s="1"/>
  <c r="C9" i="7" s="1"/>
  <c r="C10" i="7" s="1"/>
  <c r="C11" i="7" s="1"/>
  <c r="C12" i="7" s="1"/>
  <c r="I46" i="1"/>
  <c r="I48" i="1" s="1"/>
  <c r="I52" i="1"/>
  <c r="I53" i="1" s="1"/>
  <c r="I54" i="1" s="1"/>
  <c r="C244" i="7" l="1"/>
  <c r="C245" i="7" s="1"/>
  <c r="C246" i="7" s="1"/>
  <c r="C247" i="7" s="1"/>
  <c r="C248" i="7" s="1"/>
  <c r="C249" i="7" s="1"/>
  <c r="C250" i="7" s="1"/>
  <c r="C251" i="7" s="1"/>
  <c r="C252" i="7" s="1"/>
  <c r="C253" i="7" s="1"/>
  <c r="C254" i="7" s="1"/>
  <c r="C255" i="7" s="1"/>
  <c r="C257" i="7" s="1"/>
  <c r="C258" i="7" s="1"/>
  <c r="C95" i="7"/>
  <c r="C96" i="7" s="1"/>
  <c r="C97" i="7" s="1"/>
  <c r="C78" i="7"/>
  <c r="C79" i="7"/>
  <c r="C80" i="7" s="1"/>
  <c r="C81" i="7" s="1"/>
  <c r="C82" i="7" s="1"/>
  <c r="C83" i="7" s="1"/>
  <c r="C84" i="7" s="1"/>
  <c r="C85" i="7" s="1"/>
  <c r="C86" i="7" s="1"/>
  <c r="C87" i="7" s="1"/>
  <c r="C88" i="7" s="1"/>
  <c r="C89" i="7" s="1"/>
  <c r="C90" i="7" s="1"/>
  <c r="C91" i="7" s="1"/>
  <c r="C92" i="7" s="1"/>
  <c r="C93" i="7" s="1"/>
  <c r="C94" i="7" s="1"/>
  <c r="J55" i="1"/>
  <c r="P3" i="1"/>
  <c r="I47" i="1"/>
  <c r="I49" i="1" s="1"/>
  <c r="C108" i="7"/>
  <c r="C109" i="7" s="1"/>
  <c r="C110" i="7" s="1"/>
  <c r="C111" i="7" s="1"/>
  <c r="C256" i="7"/>
  <c r="J50" i="1" l="1"/>
  <c r="J57" i="1" s="1"/>
</calcChain>
</file>

<file path=xl/sharedStrings.xml><?xml version="1.0" encoding="utf-8"?>
<sst xmlns="http://schemas.openxmlformats.org/spreadsheetml/2006/main" count="1416" uniqueCount="506">
  <si>
    <t>arbeid</t>
  </si>
  <si>
    <t>aantal</t>
  </si>
  <si>
    <t>omschrijving</t>
  </si>
  <si>
    <t>Install-Tech</t>
  </si>
  <si>
    <t>draad en kabel</t>
  </si>
  <si>
    <t>schakelmateriaal opbouw</t>
  </si>
  <si>
    <t>schakelmateriaal inbouw</t>
  </si>
  <si>
    <t>schakelmateriaal spatwaterdicht</t>
  </si>
  <si>
    <t>bevestigingsmaterialen</t>
  </si>
  <si>
    <t>verlichting en armaturen</t>
  </si>
  <si>
    <t>dozen</t>
  </si>
  <si>
    <t>productgroep</t>
  </si>
  <si>
    <t>CEE-materiaal</t>
  </si>
  <si>
    <t>totaal arbeid</t>
  </si>
  <si>
    <t>Kandidaatnaam:</t>
  </si>
  <si>
    <t>Kandidaatnummer:</t>
  </si>
  <si>
    <t>prijs per stuk of meter</t>
  </si>
  <si>
    <t>productgroep:</t>
  </si>
  <si>
    <t>materiaalomschrijving</t>
  </si>
  <si>
    <t>installatiebuis</t>
  </si>
  <si>
    <t>pakkingbussen en moeren</t>
  </si>
  <si>
    <t>relais- en magneetschakelaars</t>
  </si>
  <si>
    <t>sensoren</t>
  </si>
  <si>
    <t>signaalkasten/signaalgevers</t>
  </si>
  <si>
    <r>
      <t xml:space="preserve">inbouwdoos U40 voor buis </t>
    </r>
    <r>
      <rPr>
        <sz val="10"/>
        <rFont val="Calibri"/>
        <family val="2"/>
      </rPr>
      <t>Ø</t>
    </r>
    <r>
      <rPr>
        <sz val="10"/>
        <rFont val="Arial"/>
        <family val="2"/>
      </rPr>
      <t xml:space="preserve"> 16 mm</t>
    </r>
  </si>
  <si>
    <t>automaten</t>
  </si>
  <si>
    <t>groepenkast</t>
  </si>
  <si>
    <t>kunststofkasten</t>
  </si>
  <si>
    <t>diversen</t>
  </si>
  <si>
    <t>aardingsmateriaal</t>
  </si>
  <si>
    <t>kabelgoot</t>
  </si>
  <si>
    <t>korting op materiaal</t>
  </si>
  <si>
    <t>opslag voor materiaalverlies</t>
  </si>
  <si>
    <t>uurtarief arbeid</t>
  </si>
  <si>
    <t>btw materiaal</t>
  </si>
  <si>
    <t>btw arbeidsloon</t>
  </si>
  <si>
    <t>Productgroep</t>
  </si>
  <si>
    <t>artikelnr</t>
  </si>
  <si>
    <t>prijs in €</t>
  </si>
  <si>
    <t>arbeidsfactor</t>
  </si>
  <si>
    <t>korting %</t>
  </si>
  <si>
    <t>uitvoering</t>
  </si>
  <si>
    <t>leverancier</t>
  </si>
  <si>
    <t>aardmat 1 m²</t>
  </si>
  <si>
    <t>badkameraardingsrail (CAP), vernikkeld</t>
  </si>
  <si>
    <t>BC 25 mm²</t>
  </si>
  <si>
    <t>BC 4 mm²</t>
  </si>
  <si>
    <t>BC 6 mm²</t>
  </si>
  <si>
    <t>buisklem 10 - 12 mm</t>
  </si>
  <si>
    <t>buisklem 13 - 15 mm</t>
  </si>
  <si>
    <t>buisklem 16 - 17 mm</t>
  </si>
  <si>
    <t>buisklem 21 - 22 mm</t>
  </si>
  <si>
    <t>hoofdaardrail</t>
  </si>
  <si>
    <t>radiatorklem</t>
  </si>
  <si>
    <t>aardlekautomaat 16 A 2-polig, 30 mA</t>
  </si>
  <si>
    <t>aardlekautomaat 40 A 4-polig, 30 mA</t>
  </si>
  <si>
    <t>aardlekschakelaar 30 mA, 2-polig</t>
  </si>
  <si>
    <t>aardlekschakelaar 30 mA, 4-polig</t>
  </si>
  <si>
    <t xml:space="preserve">fornuisgroep 1-fase 16 A  </t>
  </si>
  <si>
    <t>installatie-automaat 1 polig + N, 10 A</t>
  </si>
  <si>
    <t>installatie-automaat 1 polig + N, 16 A</t>
  </si>
  <si>
    <t>installatie-automaat 1 polig + N, 20 A</t>
  </si>
  <si>
    <t>beugel, staal, 16 mm</t>
  </si>
  <si>
    <t>beugel, staal, 19 mm</t>
  </si>
  <si>
    <t>kabelzadel  5...14 mm</t>
  </si>
  <si>
    <t>kabelzadel  6...17 mm</t>
  </si>
  <si>
    <t>kabelzadel 15…25 mm</t>
  </si>
  <si>
    <t>klembeugel  16...19 mm</t>
  </si>
  <si>
    <t>klembeugel  19… 22 mm</t>
  </si>
  <si>
    <t>rijg-drukzadel   6...13 mm</t>
  </si>
  <si>
    <t>rijg-drukzadel  12…20 mm</t>
  </si>
  <si>
    <t>rijg-drukzadel  16… 34 mm</t>
  </si>
  <si>
    <t>spaanplaatschroef  3,5 x 13 mm, bolkop</t>
  </si>
  <si>
    <t>spaanplaatschroef  3,5 x 20 mm, bolkop</t>
  </si>
  <si>
    <t>spaanplaatschroef  3,5 x 25 mm, bolkop</t>
  </si>
  <si>
    <t>spaanplaatschroef  4 x 30 mm, bolkop</t>
  </si>
  <si>
    <t>spaanplaatschroef  4 x 40 mm, bolkop</t>
  </si>
  <si>
    <t>spijkerclip 16…19 mm</t>
  </si>
  <si>
    <t>spijkerclip 19…22 mm</t>
  </si>
  <si>
    <t>metaalschroef clinderkop gegalv. M3 x 10</t>
  </si>
  <si>
    <t>metaalschroef clinderkop gegalv. M3 x 12</t>
  </si>
  <si>
    <t>metaalschroef clinderkop gegalv. M3 x 16</t>
  </si>
  <si>
    <t>metaalschroef clinderkop gegalv. M3 x 20</t>
  </si>
  <si>
    <t>metaalschroef clinderkop gegalv. M3 x 25</t>
  </si>
  <si>
    <t>metaalschroef clinderkop gegalv. M3 x 30</t>
  </si>
  <si>
    <t>metaalschroef clinderkop gegalv. M4 x 10</t>
  </si>
  <si>
    <t>metaalschroef clinderkop gegalv. M4 x 12</t>
  </si>
  <si>
    <t>metaalschroef clinderkop gegalv. M4 x 16</t>
  </si>
  <si>
    <t>metaalschroef clinderkop gegalv. M4 x 20</t>
  </si>
  <si>
    <t>metaalschroef clinderkop gegalv. M4 x 25</t>
  </si>
  <si>
    <t>metaalschroef clinderkop gegalv. M4 x 30</t>
  </si>
  <si>
    <t>metaalschroef platkop gegalv. M3 x 10</t>
  </si>
  <si>
    <t>metaalschroef platkop gegalv. M3 x 12</t>
  </si>
  <si>
    <t>metaalschroef platkop gegalv. M3 x 16</t>
  </si>
  <si>
    <t>metaalschroef platkop gegalv. M3 x 20</t>
  </si>
  <si>
    <t>metaalschroef platkop gegalv. M3 x 25</t>
  </si>
  <si>
    <t>metaalschroef platkop gegalv. M3 x 30</t>
  </si>
  <si>
    <t>adereindhuls 0,5 mm²</t>
  </si>
  <si>
    <t>adereindhuls 0,75 mm²</t>
  </si>
  <si>
    <t>adereindhuls 1 mm²</t>
  </si>
  <si>
    <t>adereindhuls 1,5 mm²</t>
  </si>
  <si>
    <t>adereindhuls 2,5 mm²</t>
  </si>
  <si>
    <t>adereindhuls 4 mm²</t>
  </si>
  <si>
    <t>insteeklasklem (2p)</t>
  </si>
  <si>
    <t>insteeklasklem (3p)</t>
  </si>
  <si>
    <t>insteeklasklem (4p)</t>
  </si>
  <si>
    <t>insteeklasklem (5p)</t>
  </si>
  <si>
    <t>verbindingsklem 2-draads met hendels</t>
  </si>
  <si>
    <t>verbindingsklem 3-draads met hendels</t>
  </si>
  <si>
    <t>verbindingsklem 5-draads met hendels</t>
  </si>
  <si>
    <t>isolatietape 4,5 m, blauw</t>
  </si>
  <si>
    <t>isolatietape 4,5 m, bruin</t>
  </si>
  <si>
    <t>isolatietape 4,5 m, geel/groen</t>
  </si>
  <si>
    <t>isolatietape 4,5 m, zwart</t>
  </si>
  <si>
    <t>kroonklemmenstrook 0,75 - 1,5 mm², 12 polig</t>
  </si>
  <si>
    <t>kroonklemmenstrook 2,5 - 4,0 mm², 12 polig</t>
  </si>
  <si>
    <t>kroonklemmenstrook 4,0 - 10,0 mm², 12 polig</t>
  </si>
  <si>
    <t>kroonklemmenstrook, deelbaar 1,5 - 2,5 mm², 12 polig</t>
  </si>
  <si>
    <t>kroonklemmenstrook, deelbaar 1,5 - 2,5 mm², 4 polig</t>
  </si>
  <si>
    <t>kroonklemmenstrook, deelbaar 1,5 - 2,5 mm², 3 polig</t>
  </si>
  <si>
    <t>kroonklemmenstrook, deelbaar 1,5 - 2,5 mm², 2 polig</t>
  </si>
  <si>
    <t>centraaldoos 8 spruiten, gelijke hoogte, 16 mm</t>
  </si>
  <si>
    <t>centraaldoos 8 spruiten, ongelijke hoogte, 16 mm</t>
  </si>
  <si>
    <t>centraaldoos met deksel 8 spruiten, gelijke hoogte, 16 mm</t>
  </si>
  <si>
    <t>centraaldoos met deksel 8 spruiten, ongelijke hoogte, 16 mm</t>
  </si>
  <si>
    <t>centraaldoos, perfora 16 mm, 55 mm hoog</t>
  </si>
  <si>
    <t>centraaldoos, perfora, 16 mm, 75 mm hoog</t>
  </si>
  <si>
    <t>centraaldoosdeksel</t>
  </si>
  <si>
    <r>
      <t xml:space="preserve">inbouwdoos Perilex voor buis </t>
    </r>
    <r>
      <rPr>
        <sz val="10"/>
        <rFont val="Calibri"/>
        <family val="2"/>
      </rPr>
      <t>Ø</t>
    </r>
    <r>
      <rPr>
        <sz val="10"/>
        <rFont val="Arial"/>
        <family val="2"/>
      </rPr>
      <t xml:space="preserve"> 19 mm</t>
    </r>
  </si>
  <si>
    <r>
      <t xml:space="preserve">inbouwdoos U50 voor buis </t>
    </r>
    <r>
      <rPr>
        <sz val="10"/>
        <rFont val="Calibri"/>
        <family val="2"/>
      </rPr>
      <t>Ø</t>
    </r>
    <r>
      <rPr>
        <sz val="10"/>
        <rFont val="Arial"/>
        <family val="2"/>
      </rPr>
      <t xml:space="preserve"> 16 mm</t>
    </r>
  </si>
  <si>
    <t>kabeldoos, universeel</t>
  </si>
  <si>
    <t>T-doos pvc, 16 mm</t>
  </si>
  <si>
    <t>zwakstroomlasdoos, vierkant pvc</t>
  </si>
  <si>
    <t>FLEX YY 2 x 0,5 mm²</t>
  </si>
  <si>
    <t>FLEX YY 2 x 0,75 mm²</t>
  </si>
  <si>
    <t>FLEX YY 2 x 1 mm²</t>
  </si>
  <si>
    <t>FLEX YY 2 x 1,5 mm²</t>
  </si>
  <si>
    <t>FLEX YY 3 x 0,5 mm²</t>
  </si>
  <si>
    <t>FLEX YY 3 x 0,75 mm²</t>
  </si>
  <si>
    <t>FLEX YY 3 x 1 mm²</t>
  </si>
  <si>
    <t>FLEX YY 3 x 1,5 mm²</t>
  </si>
  <si>
    <t>FLEX YY 4 x 0,5 mm²</t>
  </si>
  <si>
    <t>FLEX YY 4 x 0,75 mm²</t>
  </si>
  <si>
    <t>FLEX YY 4 x 1 mm²</t>
  </si>
  <si>
    <t>FLEX YY 4 x 1,5 mm²</t>
  </si>
  <si>
    <t>FLEX YY 5 x 0,5 mm²</t>
  </si>
  <si>
    <t>FLEX YY 5 x 0,75 mm²</t>
  </si>
  <si>
    <t>FLEX YY 5 x 1 mm²</t>
  </si>
  <si>
    <t>FLEX YY 5 x 1,5 mm²</t>
  </si>
  <si>
    <t>FLEX YY 6 x 0,75 mm²</t>
  </si>
  <si>
    <t>FLEX YY 6 x 1 mm²</t>
  </si>
  <si>
    <t>H07V-U (VD) 1,5 mm² blauw</t>
  </si>
  <si>
    <t>H07V-U (VD) 1,5 mm² bruin</t>
  </si>
  <si>
    <t>H07V-U (VD) 1,5 mm² zwart</t>
  </si>
  <si>
    <t>H07V-U (VD) 2,5 mm² blauw</t>
  </si>
  <si>
    <t>H07V-U (VD) 2,5 mm² bruin</t>
  </si>
  <si>
    <t>H07V-U (VD) 2,5 mm² zwart</t>
  </si>
  <si>
    <t>H07V-U (VD) 4 mm² blauw</t>
  </si>
  <si>
    <t>H07V-U (VD) 4 mm² bruin</t>
  </si>
  <si>
    <t>H07V-U (VD) 4 mm² zwart</t>
  </si>
  <si>
    <t>H07V-U (VD) 6 mm² blauw</t>
  </si>
  <si>
    <t>H07V-U (VD) 6 mm² bruin</t>
  </si>
  <si>
    <t>H07V-U (VD) 6 mm² zwart</t>
  </si>
  <si>
    <t>XMvK 2 x 1,5 mm²</t>
  </si>
  <si>
    <t>XMvK 2 x 2,5 mm²</t>
  </si>
  <si>
    <t>XMvK 3 x 1,5 mm²</t>
  </si>
  <si>
    <t>XMvK 3 x 2,5 mm²</t>
  </si>
  <si>
    <t>XMvK 4 x 1,5 mm²</t>
  </si>
  <si>
    <t>XMvK 4 x 2,5 mm²</t>
  </si>
  <si>
    <t>XMvK 5 x 1,5 mm²</t>
  </si>
  <si>
    <t>XMvK 5 x 2,5 mm²</t>
  </si>
  <si>
    <t>YMvK 2 x 1,5 mm²</t>
  </si>
  <si>
    <t>YMvK 2 x 2,5 mm²</t>
  </si>
  <si>
    <t>YMvK 3 x 1,5 mm²</t>
  </si>
  <si>
    <t>YMvK 3 x 2,5 mm²</t>
  </si>
  <si>
    <t>YMvK 3 x 4 mm²</t>
  </si>
  <si>
    <t>YMvK 3 x 6 mm²</t>
  </si>
  <si>
    <t>YMvK 4 x 1,5 mm²</t>
  </si>
  <si>
    <t>YMvK 4 x 2,5 mm²</t>
  </si>
  <si>
    <t>YMvK 4 x 4 mm²</t>
  </si>
  <si>
    <t>YMvK 4 x 6 mm²</t>
  </si>
  <si>
    <t>YMvK 5 x 1,5 mm²</t>
  </si>
  <si>
    <t>YMvK 5 x 2,5 mm²</t>
  </si>
  <si>
    <t>YMvK 5 x 4 mm²</t>
  </si>
  <si>
    <t>YMvK 5 x 6 mm²</t>
  </si>
  <si>
    <t>groepenkast 220 x 110 (leeg)</t>
  </si>
  <si>
    <t>groepenkast 220 x 220 (leeg)</t>
  </si>
  <si>
    <t>groepenkast 330 x 220 (leeg)</t>
  </si>
  <si>
    <t>groepenkast ALS 40 / 0,03 A, 4 x install.aut 16 A + fornuisgroep 16 A</t>
  </si>
  <si>
    <t>groepenkast met 1 x aardlekautomaat 16 A / 0,03 A</t>
  </si>
  <si>
    <t>groepenkast met 1 x installatieautomaat 16 A</t>
  </si>
  <si>
    <t>groepenkast met 2 x aardlekautomaat 16 A / 0,03 A</t>
  </si>
  <si>
    <t>groepenkast met 2 x installatieautomaat 16 A</t>
  </si>
  <si>
    <t>groepenkast met 3 x aardlekautomaat 16 A / 0,03 A</t>
  </si>
  <si>
    <t>groepenkast met 3 x installatieautomaat 16 A</t>
  </si>
  <si>
    <t>groepenkast met 4 x aardlekautomaat 16 A / 0,03 A</t>
  </si>
  <si>
    <t>groepenkast met 4 x installatieautomaat 16 A</t>
  </si>
  <si>
    <t>pvc-buis flexibel Ø 16 mm, crème</t>
  </si>
  <si>
    <t>pvc-buis flexibel Ø 19 mm, crème</t>
  </si>
  <si>
    <t>pvc-buis Ø 19 mm crème</t>
  </si>
  <si>
    <t>pvc-buis Ø 16 mm crème</t>
  </si>
  <si>
    <t>slagvaste buis Ø 16 mm</t>
  </si>
  <si>
    <t>slagvaste buis Ø 19 mm</t>
  </si>
  <si>
    <t>sok (mof) Ø 16 mm, pvc, crème</t>
  </si>
  <si>
    <t>sok (mof) Ø 16 mm, slagvast</t>
  </si>
  <si>
    <t>sok (mof) Ø 19 mm, pvc, crème</t>
  </si>
  <si>
    <t>sok (mof) Ø 19 mm, slagvast</t>
  </si>
  <si>
    <t>plintsysteem 70 mm</t>
  </si>
  <si>
    <t>K40 afdekinvoerstuk</t>
  </si>
  <si>
    <t>K40 afdekplint</t>
  </si>
  <si>
    <t>K40 aftakstuk</t>
  </si>
  <si>
    <t>K40 basisprofiel</t>
  </si>
  <si>
    <t>K40 binnenhoek</t>
  </si>
  <si>
    <t>K40 buitenhoek</t>
  </si>
  <si>
    <t>K40 eindstuk</t>
  </si>
  <si>
    <t xml:space="preserve">K40 koppelstuk </t>
  </si>
  <si>
    <t>K40 opbouwdoos, universeel</t>
  </si>
  <si>
    <t>K40 tweevoudige contactdoos</t>
  </si>
  <si>
    <t>K40 vlakkehoek</t>
  </si>
  <si>
    <t>K40 wisselschakelaar</t>
  </si>
  <si>
    <t>eindplaat kabelgoot, breedte 120 mm</t>
  </si>
  <si>
    <t>eindplaat kabelgoot, breedte 200 mm</t>
  </si>
  <si>
    <t>eindplaat kabelgoot, breedte 70 mm</t>
  </si>
  <si>
    <t>kabelgoot 120 x 60 mm (b x h)</t>
  </si>
  <si>
    <t>kabelgoot 200 x 60 mm (b x h)</t>
  </si>
  <si>
    <t>kabelgoot 70 x 60 mm (b x h)</t>
  </si>
  <si>
    <t>plafondbeugel kabelgoot type 120</t>
  </si>
  <si>
    <t>plafondbeugel kabelgoot type 200</t>
  </si>
  <si>
    <t>plafondbeugel kabelgoot type 70</t>
  </si>
  <si>
    <t>wandsteun kabelgoot type 120</t>
  </si>
  <si>
    <t>wandsteun kabelgoot type 200</t>
  </si>
  <si>
    <t>wandsteun kabelgoot type 70</t>
  </si>
  <si>
    <t>kunststofkast (110 x 110 x 112 mm)</t>
  </si>
  <si>
    <t xml:space="preserve">kunststofkast (110 x 75 x 65 mm) </t>
  </si>
  <si>
    <t>kunststofkast (150 x 220 x 100 mm)</t>
  </si>
  <si>
    <t>kunststofkast (150 x 220 x 150 mm) incl 1 DIN-EN montagerail</t>
  </si>
  <si>
    <t>kunststofkast (220 x 300 x 150 mm) incl 2 DIN-EN montagerail</t>
  </si>
  <si>
    <t>kunststofkast (225 x 275 x 120 mm) incl 2 DIN-EN montagerail</t>
  </si>
  <si>
    <t>kunststofkast (225 x 275 x 120 mm) compleet</t>
  </si>
  <si>
    <t>kunststofkast (380 x 300 x 130 mm)</t>
  </si>
  <si>
    <t xml:space="preserve">montagesnoer H05V-K 0,75 mm² blauw </t>
  </si>
  <si>
    <t>montagesnoer H05V-K 0,75 mm² bruin</t>
  </si>
  <si>
    <t xml:space="preserve">montagesnoer H05V-K 0,75 mm² zwart  </t>
  </si>
  <si>
    <t xml:space="preserve">montagesnoer H05V-K 1 mm² blauw </t>
  </si>
  <si>
    <t xml:space="preserve">montagesnoer H05V-K 1 mm² bruin </t>
  </si>
  <si>
    <t xml:space="preserve">montagesnoer H05V-K 1 mm² rood </t>
  </si>
  <si>
    <t xml:space="preserve">montagesnoer H05V-K 1 mm² zwart  </t>
  </si>
  <si>
    <t xml:space="preserve">montagesnoer H07V-K 1,5 mm² blauw </t>
  </si>
  <si>
    <t xml:space="preserve">montagesnoer H07V-K 1,5 mm² bruin </t>
  </si>
  <si>
    <t xml:space="preserve">montagesnoer H07V-K 1,5 mm² rood </t>
  </si>
  <si>
    <t xml:space="preserve">montagesnoer H07V-K 1,5 mm² zwart  </t>
  </si>
  <si>
    <t>plattebuissysteem 25 mm</t>
  </si>
  <si>
    <t>P25 binnenhoek</t>
  </si>
  <si>
    <t xml:space="preserve">P25 buitenhoek </t>
  </si>
  <si>
    <t xml:space="preserve">P25 draadclip </t>
  </si>
  <si>
    <t>P25 haaks hoekstuk met richtplaatje</t>
  </si>
  <si>
    <t>P25 koppelstuk</t>
  </si>
  <si>
    <t>P25 lasdoos (hoog model)</t>
  </si>
  <si>
    <t>P25 met deksel</t>
  </si>
  <si>
    <t>P25 montageplaat, enkelvoudig</t>
  </si>
  <si>
    <t>P25 montageplaat, tweevoudig</t>
  </si>
  <si>
    <t>P25 T-stuk</t>
  </si>
  <si>
    <t>P25 uitbreidingsdoos (laag model)</t>
  </si>
  <si>
    <t>P25 verloopmof 16 mm</t>
  </si>
  <si>
    <t>K25 met deksel</t>
  </si>
  <si>
    <t>K25 muurclip</t>
  </si>
  <si>
    <t>afdichtingsmateriaal stopkit/wijmaplast</t>
  </si>
  <si>
    <t>blindnippel PG 11</t>
  </si>
  <si>
    <t>blindnippel PG 13,5</t>
  </si>
  <si>
    <t>blindnippel PG 16</t>
  </si>
  <si>
    <t>blindnippel PG 21</t>
  </si>
  <si>
    <t>blindnippel PG 7</t>
  </si>
  <si>
    <t>blindnippel PG 9</t>
  </si>
  <si>
    <t>contramoer zeskant  (wartelmoer) PG 9</t>
  </si>
  <si>
    <t>contramoer zeskant (wartelmoer) PG 11</t>
  </si>
  <si>
    <t>contramoer zeskant (wartelmoer) PG 13,5</t>
  </si>
  <si>
    <t>contramoer zeskant (wartelmoer) PG 16</t>
  </si>
  <si>
    <t>contramoer zeskant (wartelmoer) PG 21</t>
  </si>
  <si>
    <t>contramoer zeskant (wartelmoer) PG 7</t>
  </si>
  <si>
    <t>pakkingbus (wartel) PG 11</t>
  </si>
  <si>
    <t>pakkingbus (wartel) PG 13,5</t>
  </si>
  <si>
    <t>pakkingbus (wartel) PG 16</t>
  </si>
  <si>
    <t>pakkingbus (wartel) PG 21</t>
  </si>
  <si>
    <t>pakkingbus (wartel) PG 7</t>
  </si>
  <si>
    <t>pakkingbus (wartel) PG 9</t>
  </si>
  <si>
    <t>Easy-relais 512 AB-RC 24 V AC</t>
  </si>
  <si>
    <t>Easy-relais 512 DC-RC 24 V DC</t>
  </si>
  <si>
    <t>Easy-relais 719 AB-RCX 24 V AC</t>
  </si>
  <si>
    <t>Easy-relais 719 AC-RCX  230 V AC</t>
  </si>
  <si>
    <t>hulpcontacten voor magneetschakelaar 1m 1v</t>
  </si>
  <si>
    <t>hulpcontacten voor magneetschakelaar 2m 2v</t>
  </si>
  <si>
    <t>insteekrelais 12 V AC, 11-polig</t>
  </si>
  <si>
    <t>insteekrelais 12 V DC, 11-polig</t>
  </si>
  <si>
    <t>insteekrelais 24 V AC, 11-polig</t>
  </si>
  <si>
    <t>insteekrelais 24 V AC, 8-polig</t>
  </si>
  <si>
    <t>insteekrelais 24 V DC, 11-polig</t>
  </si>
  <si>
    <t>insteekrelais 24 V DC, 8-polig</t>
  </si>
  <si>
    <t>insteekrelais 230 V AC, 11-polig</t>
  </si>
  <si>
    <t>insteekrelais 230 V AC, 8-polig</t>
  </si>
  <si>
    <t>insteekrelaisvoet, 11-polige, DIN</t>
  </si>
  <si>
    <t>insteekrelaisvoet, 8-polige, DIN</t>
  </si>
  <si>
    <t>lege kunststof kast t.b.v. motorbeveiligingsschakelaar</t>
  </si>
  <si>
    <t xml:space="preserve">magneetschakelaar (contactor)  400 V 3h 1m </t>
  </si>
  <si>
    <t>magneetschakelaar (contactor)  400 V 3h 1v</t>
  </si>
  <si>
    <t xml:space="preserve">magneetschakelaar (contactor) 230 V 3h 1m </t>
  </si>
  <si>
    <t>magneetschakelaar (contactor) 230 V 3h 1v</t>
  </si>
  <si>
    <t xml:space="preserve">magneetschakelaar (contactor) 24 V AC 3h 1m </t>
  </si>
  <si>
    <t>magneetschakelaar (contactor) 24 V AC 3h 1v</t>
  </si>
  <si>
    <t xml:space="preserve">magneetschakelaar (contactor) 24 V DC 3h 1m </t>
  </si>
  <si>
    <t>magneetschakelaar (contactor) 24 V DC 3h 1v</t>
  </si>
  <si>
    <t>motorbeveiligingsschakelaar 1,6-2,4  A</t>
  </si>
  <si>
    <t>motorbeveiligingsschakelaar 1-1,6  A</t>
  </si>
  <si>
    <t>motorbeveiligingsschakelaar 2,5-4  A</t>
  </si>
  <si>
    <t>motorbeveiligingsschakelaar 4-6,3  A</t>
  </si>
  <si>
    <t>thermische motorbeveiliging voor magneetschakelaar 1,6-2,4  A</t>
  </si>
  <si>
    <t>thermische motorbeveiliging voor magneetschakelaar 1-1,6  A</t>
  </si>
  <si>
    <t>thermische motorbeveiliging voor magneetschakelaar 2,5-4  A</t>
  </si>
  <si>
    <t>thermische motorbeveiliging voor magneetschakelaar 4-6,3  A</t>
  </si>
  <si>
    <t>tijdrelais 230 V, 0-12 sec, 1m-1v</t>
  </si>
  <si>
    <t>tijdrelais 230 V, 1-36 sec, 1m-1v</t>
  </si>
  <si>
    <t>rijgklemmen</t>
  </si>
  <si>
    <t>aansluitaardklem 2,5 mm²</t>
  </si>
  <si>
    <t>DIN-rail (prijs  per m)</t>
  </si>
  <si>
    <t>doorverbinder rijgklem vaste brug 10</t>
  </si>
  <si>
    <t>eindplaat rijgklem</t>
  </si>
  <si>
    <t>eindsteun rijgklem</t>
  </si>
  <si>
    <t>scheidingsschot</t>
  </si>
  <si>
    <t>rijgklem 2,5 mm² blauw</t>
  </si>
  <si>
    <t>rijgklem 2,5 mm² grijs</t>
  </si>
  <si>
    <t>afdekraam, drievouding</t>
  </si>
  <si>
    <t>afdekraam, enkelvoudig</t>
  </si>
  <si>
    <t xml:space="preserve">afdekraam, tweevoudig </t>
  </si>
  <si>
    <t>centraalplaat voor draaidimmer met knop</t>
  </si>
  <si>
    <t>combinatie, schakelaar serie/wandcontactdoos met BC, inbouw</t>
  </si>
  <si>
    <t>combinatie, schakelaar serie/wandcontactdoos zonder BC, inbouw</t>
  </si>
  <si>
    <t>combinatie, schakelaar wissel/wandcontactdoos met BC, inbouw</t>
  </si>
  <si>
    <t>combinatie, schakelaar wissel/wandcontactdoos zonder BC, inbouw</t>
  </si>
  <si>
    <t>schakelaar, 2-polig met controle-lamp, inbouw</t>
  </si>
  <si>
    <t>schakelaar, 2-polig, inbouw</t>
  </si>
  <si>
    <t>schakelaar, kruis, inbouw</t>
  </si>
  <si>
    <t>schakelaar, serie, inbouw</t>
  </si>
  <si>
    <t>schakelaar, trek, wissel, inbouw</t>
  </si>
  <si>
    <t>schakelaar, trek, 2-polig, inbouw</t>
  </si>
  <si>
    <t>schakelaar, wissel met controle-lamp, inbouw</t>
  </si>
  <si>
    <t>schakelaar-dimmer met wisselschakelaar, inbouw</t>
  </si>
  <si>
    <t>schakelwip voor 2-polige-, wissel- en kruisschakelaar</t>
  </si>
  <si>
    <t>schakelwip voor serieschakelaar</t>
  </si>
  <si>
    <t>wandcontactdoos, enkelvoudig, zonder BC, inbouw</t>
  </si>
  <si>
    <t>wandcontactdoos, perilex, vijfpolig 16 A, inbouw</t>
  </si>
  <si>
    <t>wandcontactdoos, perilex, vijfpolig 25 A, inbouw</t>
  </si>
  <si>
    <t>combinatie, schakelaar serie/wandcontactdoos met BC, opbouw</t>
  </si>
  <si>
    <t>combinatie, schakelaar serie/wandcontactdoos zonder BC, opbouw</t>
  </si>
  <si>
    <t>combinatie, schakelaar wissel/wandcontactdoos met BC, opbouw</t>
  </si>
  <si>
    <t>combinatie, schakelaar wissel/wandcontactdoos zonder BC, opbouw</t>
  </si>
  <si>
    <t>montageplaat, enkelvoudig</t>
  </si>
  <si>
    <t xml:space="preserve">montageplaat, enkelvoudig voor perilex wandcontactdoos </t>
  </si>
  <si>
    <t>montageplaat, tweevoudig</t>
  </si>
  <si>
    <t>schakelaar, wissel, opbouw</t>
  </si>
  <si>
    <t>schakelaar, kruis, opbouw</t>
  </si>
  <si>
    <t>schakelaar, serie, opbouw</t>
  </si>
  <si>
    <t>schakelaar, trek voor wasmachine</t>
  </si>
  <si>
    <t>schakelaar, trek, wissel, opbouw</t>
  </si>
  <si>
    <t>schakelaar, trek, 2-polig, opbouw</t>
  </si>
  <si>
    <t>wandcontactdoos, enkelvoudig, met BC, opbouw</t>
  </si>
  <si>
    <t>wandcontactdoos, enkelvoudig, zonder BC, opbouw</t>
  </si>
  <si>
    <t>wandcontactdoos, perilex, vijfpolig 16 A, opbouw</t>
  </si>
  <si>
    <t>wandcontactdoos, perilex, vijfpolig 25 A, opbouw</t>
  </si>
  <si>
    <t>combinatie, schakelaar serie/wandcontactdoos met BC, spatwaterdicht</t>
  </si>
  <si>
    <t>combinatie, schakelaar wissel/wandcontactdoos met BC, spatwaterdicht</t>
  </si>
  <si>
    <t>schakelaar, wissel, spatwaterdicht</t>
  </si>
  <si>
    <t>schakelaar, 2-polig, spatwaterdicht</t>
  </si>
  <si>
    <t>schakelaar, serie, spatwaterdicht</t>
  </si>
  <si>
    <t>wandcontactdoos, enkelvouding met BC, spatwaterdicht</t>
  </si>
  <si>
    <t>wandcontactdoos, tweevouding, met BC, spatwaterdicht</t>
  </si>
  <si>
    <t>capacitieve naderingschakelaar 24 V AC met aangegoten snoer (driedraads)</t>
  </si>
  <si>
    <t>capacitieve naderingsschakelaar 24 V DC</t>
  </si>
  <si>
    <t>fotocel met reflector 24 V AC</t>
  </si>
  <si>
    <t>fotocel met reflector 24 V DC</t>
  </si>
  <si>
    <t>inductieve naderingsschakelaar 24 V AC met aangegoten snoer (driedraads)</t>
  </si>
  <si>
    <t>inductieve naderingsschakelaar 24 V DC</t>
  </si>
  <si>
    <t>vlotterschakelaar 24 V AC</t>
  </si>
  <si>
    <t>drukknopkast, drievoudig, 2 x maak / 1 x verbreek</t>
  </si>
  <si>
    <t xml:space="preserve">drukknopkast, enkelvoudig, 1 x maak </t>
  </si>
  <si>
    <t>drukknopkast, enkelvoudig, 1 x verbreek</t>
  </si>
  <si>
    <t>drukknopkast, tweevoudig 1 x maak / 1x verbreek</t>
  </si>
  <si>
    <t>kastje met 2 enkelpolige schakelaars, vaste stand</t>
  </si>
  <si>
    <t>kastje met enkelpolige schakelaar, vaste stand + signaallamp 1 x rd/1 x gr</t>
  </si>
  <si>
    <t>kastje met nooddrukknop vergrendelde stand</t>
  </si>
  <si>
    <t>lamphouderelement 230 V  incl. lampje</t>
  </si>
  <si>
    <t>lamphouderelement 24 V incl. lampje</t>
  </si>
  <si>
    <t>lens voor signaallamp,  groen</t>
  </si>
  <si>
    <t>lens voor signaallamp, blauw</t>
  </si>
  <si>
    <t>lens voor signaallamp, geel</t>
  </si>
  <si>
    <t>lens voor signaallamp, rood</t>
  </si>
  <si>
    <t>lens voor signaallamp, wit</t>
  </si>
  <si>
    <t>nooddrukschakelaar met vergrendeling 1 x maak / 1 x verbreek</t>
  </si>
  <si>
    <t xml:space="preserve">signaalhoorn 230 V </t>
  </si>
  <si>
    <t>signaalhoorn 24 V AC</t>
  </si>
  <si>
    <t>signaalhoorn 24 V DC</t>
  </si>
  <si>
    <t>VMvL 2 x 0,75 mm²</t>
  </si>
  <si>
    <t>VMvL 2 x 1 mm²</t>
  </si>
  <si>
    <t>VMvL 2 x 1½ mm²</t>
  </si>
  <si>
    <t>VMvL 2 x 2½ mm²</t>
  </si>
  <si>
    <t>VMvL 3 x 0,75 mm²</t>
  </si>
  <si>
    <t>VMvL 3 x 1 mm²</t>
  </si>
  <si>
    <t>VMvL 3 x 1½ mm²</t>
  </si>
  <si>
    <t>VMvL 3 x 2½ mm²</t>
  </si>
  <si>
    <t>VMvL 4 x 1 mm²</t>
  </si>
  <si>
    <t>VMvL 4 x 1½ mm²</t>
  </si>
  <si>
    <t>VMvL 4 x 2½ mm²</t>
  </si>
  <si>
    <t>VMvL 5 x 1½ mm²</t>
  </si>
  <si>
    <t>VMvL 5 x 2½ mm²</t>
  </si>
  <si>
    <t>armatuur, spatwaterdicht IP44-E27-60 W</t>
  </si>
  <si>
    <t>armatuur, universeel, kabel, 2 x PG16, E27-60 W</t>
  </si>
  <si>
    <t>armatuur, universeel, kabel, 3 standen, 2 x PG16, E27-60 W</t>
  </si>
  <si>
    <t>armatuur, universeel, kabel, hoekbevestiging, 1 x PG16, E27-60 W</t>
  </si>
  <si>
    <t>armatuur, bulleye kunststof, E27-60 W</t>
  </si>
  <si>
    <t>gloeilamp, 24 V / E27-25 W</t>
  </si>
  <si>
    <t xml:space="preserve">gloeilamp, 24 V / E27-40 W </t>
  </si>
  <si>
    <t>gloeilamp, 24 V / E27-60 W</t>
  </si>
  <si>
    <t>kogelballon, glas, 40 W</t>
  </si>
  <si>
    <t>kogelballon, glas, 60 W</t>
  </si>
  <si>
    <t>kogelballon, glas, 100 W</t>
  </si>
  <si>
    <t>kogelballon, kunststof, 60 W</t>
  </si>
  <si>
    <t>ledlamp 230 V-E27-3 W</t>
  </si>
  <si>
    <t>ledlamp 230 V-E27-6,5 W</t>
  </si>
  <si>
    <t>ledlamp 230 V-E27-9 W</t>
  </si>
  <si>
    <t>lamp, halogeen 230 V - E27 - 18 W</t>
  </si>
  <si>
    <t>lamp, halogeen 230 V - E27 - 28 W</t>
  </si>
  <si>
    <t>lamp, halogeen 230 V - E27 - 42 W</t>
  </si>
  <si>
    <t>lamp, halogeen 230 V - E27 - 53 W</t>
  </si>
  <si>
    <t>lamp, halogeen 230 V - E27 - 70 W</t>
  </si>
  <si>
    <t>lamp, tl-buis, 13 W</t>
  </si>
  <si>
    <t>lamp, tl-buis, 18 W</t>
  </si>
  <si>
    <t>lamp, tl-buis, 21 W</t>
  </si>
  <si>
    <t>lamp, tl-buis, 36 W</t>
  </si>
  <si>
    <t>lamp, tl-buis, 58 W</t>
  </si>
  <si>
    <t>lamphouder E27, plafond (recht)</t>
  </si>
  <si>
    <t>lamphouder E27, wand (schuin)</t>
  </si>
  <si>
    <t>schroefrand, schuin, E27 40 W</t>
  </si>
  <si>
    <t>schroefrand, schuin, E27 60 W</t>
  </si>
  <si>
    <t>schroefrand, recht, E27 40 W</t>
  </si>
  <si>
    <t>schroefrand, recht, E27 60 W</t>
  </si>
  <si>
    <t>schroefrand,recht, E27 100 W</t>
  </si>
  <si>
    <t>schroefrand, recht met kunststof ballon, E27 60 W</t>
  </si>
  <si>
    <t>tl-inbouwarmatuur 1 x 36 W</t>
  </si>
  <si>
    <t>tl-inbouwarmatuur 1 x 58 W</t>
  </si>
  <si>
    <t>tl-inbouwarmatuur 2 x 18 W</t>
  </si>
  <si>
    <t>tl-inbouwarmatuur 2 x 36 W</t>
  </si>
  <si>
    <t>tl-inbouwarmatuur 2 x 58 W</t>
  </si>
  <si>
    <t>tl-opbouwarmatuur 1 x 13 W</t>
  </si>
  <si>
    <t>tl-opbouwarmatuur 1 x 14 W</t>
  </si>
  <si>
    <t>tl-opbouwarmatuur 1 x 14 W  spatwaterdicht</t>
  </si>
  <si>
    <t>tl-opbouwarmatuur 1 x 18 W</t>
  </si>
  <si>
    <t>tl-opbouwarmatuur 1 x 18 W  spatwaterdicht</t>
  </si>
  <si>
    <t xml:space="preserve">tl-opbouwarmatuur 1 x 36 W </t>
  </si>
  <si>
    <t>tl-opbouwarmatuur 1 x 36 W  spatwaterdicht</t>
  </si>
  <si>
    <t xml:space="preserve">tl-opbouwarmatuur 1 x 58 W </t>
  </si>
  <si>
    <t>tl-opbouwarmatuur 1 x 58 W  spatwaterdicht</t>
  </si>
  <si>
    <t xml:space="preserve">tl-opbouwarmatuur 2 x 18 W </t>
  </si>
  <si>
    <t>tl-opbouwarmatuur 2 x 18 W  spatwaterdicht</t>
  </si>
  <si>
    <t>tl-opbouwarmatuur 2 x 36 W</t>
  </si>
  <si>
    <t>tl-opbouwarmatuur 2 x 36 W  spatwaterdicht</t>
  </si>
  <si>
    <t>tl-opbouwarmatuur 2 x 58 W</t>
  </si>
  <si>
    <t>tl-opbouwarmatuur 2 x 58 W  spatwaterdicht</t>
  </si>
  <si>
    <t>totaal prijs
materiaal</t>
  </si>
  <si>
    <t>netto materiaalkosten</t>
  </si>
  <si>
    <t>materiaalkosten inclusief btw</t>
  </si>
  <si>
    <t>arbeid inclusief btw</t>
  </si>
  <si>
    <t>totale kosten installatie inclusief btw</t>
  </si>
  <si>
    <t>aantal uren arbeid</t>
  </si>
  <si>
    <t>arbeidsloon exclusief btw</t>
  </si>
  <si>
    <t>bevestigingsmaterialen (set)</t>
  </si>
  <si>
    <t>adereindhulzen (set)</t>
  </si>
  <si>
    <t>pakkingbussen (set)</t>
  </si>
  <si>
    <t>schakelaar-dimmer met wisselschakelaar, opbouw</t>
  </si>
  <si>
    <t>CEE-contactstop 1p + N + PE 230 V 16 A IP44</t>
  </si>
  <si>
    <t>CEE-contactstop 3p + N + PE 400 V 16 A IP44</t>
  </si>
  <si>
    <t>CEE-contactstop 3p + PE 400 V 16 A IP44</t>
  </si>
  <si>
    <t>CEE-inbouwcontactdoos  1p + N + PE 230 V 16 A IP44</t>
  </si>
  <si>
    <t>CEE-inbouwcontactdoos  3p + N + PE 400 V 16 A IP44</t>
  </si>
  <si>
    <t>CEE-inbouwcontactdoos  3p + PE 400 V 16 A IP44</t>
  </si>
  <si>
    <t>CEE-toestelcontactdoos 1p + N + PE 230 V 16 A opbouw IP44</t>
  </si>
  <si>
    <t>CEE-toestelcontactdoos 3p + N + PE 400 V 16 A opbouw IP44</t>
  </si>
  <si>
    <t>CEE-toestelcontactdoos 3p + PE 400 V 16 A opbouw IP44</t>
  </si>
  <si>
    <t>CEE-wandcontactdoos 1p + N + PE 230 V 16 A opbouw IP44</t>
  </si>
  <si>
    <t>CEE-wandcontactdoos 3p + N + PE 400 V 16 A opbouw IP44</t>
  </si>
  <si>
    <t>CEE-wandcontactdoos 3p + PE 400 V 16 A opbouw IP44</t>
  </si>
  <si>
    <t>verhuisfitting E27</t>
  </si>
  <si>
    <t>draailasdoppen, universeel (set)</t>
  </si>
  <si>
    <t>lasklemmen (set)</t>
  </si>
  <si>
    <t>schakelaar, wissel, inbouw</t>
  </si>
  <si>
    <t>draailasdop, goliath, tot 24 mm²</t>
  </si>
  <si>
    <t>draailasdop, universeel, tot 12,5 mm²</t>
  </si>
  <si>
    <t>wandcontactdoos, enkelvoudig, met BC, inbouw</t>
  </si>
  <si>
    <t>Druk op start om te beginnen.</t>
  </si>
  <si>
    <t>wandcontactdoos, tweevoudig, met BC, opbouw</t>
  </si>
  <si>
    <t>wandcontactdoos, tweevoudig, zonder BC, opbouw</t>
  </si>
  <si>
    <t>H07V-U (VD) 1,5 mm² geel/groen</t>
  </si>
  <si>
    <t>H07V-U (VD) 2,5 mm² geel/groen</t>
  </si>
  <si>
    <t>H07V-U (VD) 4 mm² geel/groen</t>
  </si>
  <si>
    <t>H07V-U (VD) 6 mm² geel/groen</t>
  </si>
  <si>
    <t xml:space="preserve">montagesnoer H05V-K 0,75 mm² geel/groen </t>
  </si>
  <si>
    <t>montagesnoer H05V-K 1 mm² geel/groen</t>
  </si>
  <si>
    <t>montagesnoer H07V-K 1,5 mm² geel/groen</t>
  </si>
  <si>
    <t>lasdoos, universeel met deksel (16 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</si>
</sst>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&quot;€&quot;\ * #,##0.00_);_(&quot;€&quot;\ * \(#,##0.00\);_(&quot;€&quot;\ * &quot;-&quot;??_);_(@_)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#,##0.00_ ;\-#,##0.00\ "/>
    <numFmt numFmtId="168" formatCode="0.000"/>
    <numFmt numFmtId="169" formatCode="#,##0.00_-"/>
  </numFmts>
  <fonts count="6" x14ac:knownFonts="1">
    <font>
      <sz val="10"/>
      <name val="Arial"/>
    </font>
    <font>
      <sz val="10"/>
      <color indexed="72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</fills>
  <borders count="14">
    <border>
      <left/>
      <right/>
      <top/>
      <bottom/>
      <diagonal/>
    </border>
    <border>
      <left style="medium">
        <color indexed="49"/>
      </left>
      <right style="medium">
        <color indexed="49"/>
      </right>
      <top style="medium">
        <color indexed="49"/>
      </top>
      <bottom style="medium">
        <color indexed="49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49"/>
      </left>
      <right style="medium">
        <color indexed="49"/>
      </right>
      <top style="medium">
        <color indexed="49"/>
      </top>
      <bottom/>
      <diagonal/>
    </border>
    <border>
      <left style="medium">
        <color indexed="49"/>
      </left>
      <right style="medium">
        <color indexed="49"/>
      </right>
      <top/>
      <bottom style="medium">
        <color indexed="49"/>
      </bottom>
      <diagonal/>
    </border>
    <border>
      <left style="medium">
        <color indexed="49"/>
      </left>
      <right/>
      <top style="medium">
        <color indexed="49"/>
      </top>
      <bottom style="medium">
        <color indexed="49"/>
      </bottom>
      <diagonal/>
    </border>
    <border>
      <left/>
      <right style="medium">
        <color indexed="49"/>
      </right>
      <top style="medium">
        <color indexed="49"/>
      </top>
      <bottom style="medium">
        <color indexed="49"/>
      </bottom>
      <diagonal/>
    </border>
    <border>
      <left/>
      <right/>
      <top style="medium">
        <color indexed="49"/>
      </top>
      <bottom style="medium">
        <color indexed="49"/>
      </bottom>
      <diagonal/>
    </border>
    <border>
      <left style="medium">
        <color indexed="49"/>
      </left>
      <right/>
      <top/>
      <bottom style="medium">
        <color indexed="49"/>
      </bottom>
      <diagonal/>
    </border>
    <border>
      <left/>
      <right style="medium">
        <color indexed="49"/>
      </right>
      <top/>
      <bottom style="medium">
        <color indexed="49"/>
      </bottom>
      <diagonal/>
    </border>
    <border>
      <left/>
      <right style="medium">
        <color indexed="49"/>
      </right>
      <top/>
      <bottom/>
      <diagonal/>
    </border>
    <border>
      <left style="medium">
        <color indexed="49"/>
      </left>
      <right/>
      <top style="medium">
        <color indexed="49"/>
      </top>
      <bottom/>
      <diagonal/>
    </border>
    <border>
      <left/>
      <right style="medium">
        <color indexed="49"/>
      </right>
      <top style="medium">
        <color indexed="49"/>
      </top>
      <bottom/>
      <diagonal/>
    </border>
    <border>
      <left/>
      <right/>
      <top style="medium">
        <color indexed="49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9">
    <xf numFmtId="0" fontId="0" fillId="0" borderId="0" xfId="0"/>
    <xf numFmtId="166" fontId="2" fillId="0" borderId="0" xfId="0" applyNumberFormat="1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166" fontId="2" fillId="0" borderId="0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center"/>
    </xf>
    <xf numFmtId="2" fontId="2" fillId="2" borderId="1" xfId="0" applyNumberFormat="1" applyFont="1" applyFill="1" applyBorder="1" applyAlignment="1" applyProtection="1">
      <alignment horizontal="center"/>
    </xf>
    <xf numFmtId="166" fontId="2" fillId="2" borderId="1" xfId="0" applyNumberFormat="1" applyFont="1" applyFill="1" applyBorder="1" applyProtection="1"/>
    <xf numFmtId="166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4" fontId="2" fillId="2" borderId="0" xfId="0" applyNumberFormat="1" applyFont="1" applyFill="1" applyBorder="1" applyAlignment="1" applyProtection="1">
      <alignment horizontal="center"/>
    </xf>
    <xf numFmtId="166" fontId="2" fillId="2" borderId="0" xfId="0" applyNumberFormat="1" applyFont="1" applyFill="1" applyBorder="1" applyAlignment="1" applyProtection="1">
      <alignment horizontal="center"/>
    </xf>
    <xf numFmtId="164" fontId="2" fillId="3" borderId="1" xfId="0" applyNumberFormat="1" applyFont="1" applyFill="1" applyBorder="1" applyProtection="1"/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166" fontId="2" fillId="2" borderId="1" xfId="0" applyNumberFormat="1" applyFont="1" applyFill="1" applyBorder="1" applyAlignment="1" applyProtection="1">
      <alignment horizontal="right"/>
    </xf>
    <xf numFmtId="165" fontId="2" fillId="3" borderId="1" xfId="0" applyNumberFormat="1" applyFont="1" applyFill="1" applyBorder="1" applyProtection="1"/>
    <xf numFmtId="165" fontId="2" fillId="3" borderId="1" xfId="0" applyNumberFormat="1" applyFont="1" applyFill="1" applyBorder="1" applyAlignment="1" applyProtection="1">
      <alignment horizontal="center"/>
    </xf>
    <xf numFmtId="167" fontId="2" fillId="3" borderId="1" xfId="0" applyNumberFormat="1" applyFont="1" applyFill="1" applyBorder="1" applyAlignment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/>
    </xf>
    <xf numFmtId="2" fontId="2" fillId="0" borderId="0" xfId="0" applyNumberFormat="1" applyFont="1" applyFill="1" applyProtection="1"/>
    <xf numFmtId="2" fontId="2" fillId="2" borderId="1" xfId="0" applyNumberFormat="1" applyFont="1" applyFill="1" applyBorder="1" applyProtection="1"/>
    <xf numFmtId="0" fontId="2" fillId="2" borderId="0" xfId="0" applyFont="1" applyFill="1" applyBorder="1" applyProtection="1"/>
    <xf numFmtId="0" fontId="2" fillId="2" borderId="3" xfId="0" applyFont="1" applyFill="1" applyBorder="1" applyAlignment="1" applyProtection="1">
      <alignment horizontal="left"/>
    </xf>
    <xf numFmtId="0" fontId="2" fillId="2" borderId="4" xfId="0" applyFont="1" applyFill="1" applyBorder="1" applyProtection="1"/>
    <xf numFmtId="2" fontId="2" fillId="0" borderId="0" xfId="0" applyNumberFormat="1" applyFont="1" applyFill="1" applyBorder="1" applyProtection="1"/>
    <xf numFmtId="168" fontId="2" fillId="0" borderId="0" xfId="2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Protection="1"/>
    <xf numFmtId="0" fontId="2" fillId="3" borderId="1" xfId="0" applyFont="1" applyFill="1" applyBorder="1" applyAlignment="1" applyProtection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 vertical="center" wrapText="1" shrinkToFit="1"/>
    </xf>
    <xf numFmtId="164" fontId="2" fillId="3" borderId="6" xfId="0" applyNumberFormat="1" applyFont="1" applyFill="1" applyBorder="1" applyProtection="1"/>
    <xf numFmtId="166" fontId="2" fillId="2" borderId="6" xfId="0" applyNumberFormat="1" applyFont="1" applyFill="1" applyBorder="1" applyProtection="1"/>
    <xf numFmtId="0" fontId="2" fillId="3" borderId="3" xfId="0" applyFont="1" applyFill="1" applyBorder="1" applyAlignment="1" applyProtection="1">
      <alignment horizontal="center" vertical="center"/>
    </xf>
    <xf numFmtId="168" fontId="3" fillId="0" borderId="0" xfId="2" applyNumberFormat="1" applyFont="1" applyFill="1" applyBorder="1" applyAlignment="1" applyProtection="1">
      <alignment horizontal="left" vertical="center"/>
    </xf>
    <xf numFmtId="0" fontId="3" fillId="0" borderId="0" xfId="2" applyFont="1" applyFill="1" applyBorder="1" applyAlignment="1" applyProtection="1">
      <alignment horizontal="left" vertical="center"/>
    </xf>
    <xf numFmtId="0" fontId="2" fillId="0" borderId="0" xfId="2" applyFont="1" applyFill="1" applyBorder="1" applyProtection="1">
      <protection locked="0"/>
    </xf>
    <xf numFmtId="1" fontId="2" fillId="0" borderId="0" xfId="1" applyNumberFormat="1" applyFont="1" applyFill="1" applyBorder="1" applyProtection="1">
      <protection locked="0"/>
    </xf>
    <xf numFmtId="0" fontId="2" fillId="0" borderId="0" xfId="1" quotePrefix="1" applyNumberFormat="1" applyFont="1" applyFill="1"/>
    <xf numFmtId="0" fontId="2" fillId="0" borderId="0" xfId="1" applyNumberFormat="1" applyFont="1" applyFill="1"/>
    <xf numFmtId="0" fontId="5" fillId="0" borderId="0" xfId="2" applyFont="1" applyFill="1" applyBorder="1"/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0" xfId="2" applyFont="1" applyFill="1" applyBorder="1" applyAlignment="1">
      <alignment horizontal="left"/>
    </xf>
    <xf numFmtId="3" fontId="2" fillId="0" borderId="0" xfId="2" applyNumberFormat="1" applyFont="1" applyFill="1" applyBorder="1" applyAlignment="1" applyProtection="1">
      <alignment horizontal="left"/>
    </xf>
    <xf numFmtId="3" fontId="2" fillId="0" borderId="0" xfId="2" applyNumberFormat="1" applyFont="1" applyFill="1" applyBorder="1" applyAlignment="1" applyProtection="1">
      <alignment horizontal="center"/>
    </xf>
    <xf numFmtId="169" fontId="2" fillId="0" borderId="0" xfId="2" applyNumberFormat="1" applyFont="1" applyFill="1" applyBorder="1" applyAlignment="1" applyProtection="1">
      <alignment horizontal="right"/>
      <protection locked="0"/>
    </xf>
    <xf numFmtId="168" fontId="2" fillId="0" borderId="0" xfId="2" applyNumberFormat="1" applyFont="1" applyFill="1" applyBorder="1" applyAlignment="1" applyProtection="1">
      <alignment horizontal="right"/>
      <protection locked="0"/>
    </xf>
    <xf numFmtId="0" fontId="2" fillId="0" borderId="0" xfId="2" applyFont="1" applyFill="1" applyBorder="1"/>
    <xf numFmtId="0" fontId="2" fillId="0" borderId="0" xfId="2" applyFont="1" applyFill="1" applyBorder="1" applyAlignment="1" applyProtection="1">
      <alignment vertical="center"/>
      <protection locked="0"/>
    </xf>
    <xf numFmtId="168" fontId="2" fillId="0" borderId="0" xfId="1" applyNumberFormat="1" applyFont="1" applyFill="1" applyBorder="1" applyProtection="1">
      <protection locked="0"/>
    </xf>
    <xf numFmtId="0" fontId="2" fillId="0" borderId="0" xfId="2" applyFont="1" applyFill="1" applyBorder="1" applyAlignment="1" applyProtection="1">
      <alignment horizontal="center"/>
    </xf>
    <xf numFmtId="2" fontId="2" fillId="3" borderId="1" xfId="0" applyNumberFormat="1" applyFont="1" applyFill="1" applyBorder="1" applyProtection="1"/>
    <xf numFmtId="0" fontId="2" fillId="2" borderId="5" xfId="0" applyFont="1" applyFill="1" applyBorder="1" applyAlignment="1" applyProtection="1"/>
    <xf numFmtId="0" fontId="2" fillId="2" borderId="6" xfId="0" applyFont="1" applyFill="1" applyBorder="1" applyAlignment="1" applyProtection="1"/>
    <xf numFmtId="0" fontId="2" fillId="0" borderId="0" xfId="0" applyFont="1" applyFill="1" applyBorder="1" applyAlignment="1" applyProtection="1">
      <alignment vertical="center"/>
      <protection locked="0"/>
    </xf>
    <xf numFmtId="43" fontId="3" fillId="0" borderId="0" xfId="2" applyNumberFormat="1" applyFont="1" applyFill="1" applyBorder="1" applyAlignment="1" applyProtection="1">
      <alignment horizontal="left" vertical="center"/>
    </xf>
    <xf numFmtId="9" fontId="3" fillId="0" borderId="0" xfId="2" applyNumberFormat="1" applyFont="1" applyFill="1" applyBorder="1" applyAlignment="1" applyProtection="1">
      <alignment horizontal="left" vertical="center"/>
    </xf>
    <xf numFmtId="3" fontId="2" fillId="0" borderId="0" xfId="2" applyNumberFormat="1" applyFont="1" applyFill="1" applyBorder="1" applyAlignment="1" applyProtection="1">
      <alignment horizontal="right"/>
    </xf>
    <xf numFmtId="43" fontId="2" fillId="0" borderId="0" xfId="2" applyNumberFormat="1" applyFont="1" applyFill="1" applyBorder="1" applyAlignment="1" applyProtection="1">
      <alignment horizontal="center"/>
    </xf>
    <xf numFmtId="9" fontId="2" fillId="0" borderId="0" xfId="2" applyNumberFormat="1" applyFont="1" applyFill="1" applyBorder="1" applyAlignment="1" applyProtection="1">
      <alignment horizontal="center"/>
      <protection locked="0"/>
    </xf>
    <xf numFmtId="3" fontId="2" fillId="0" borderId="0" xfId="2" applyNumberFormat="1" applyFont="1" applyFill="1" applyBorder="1" applyProtection="1">
      <protection locked="0"/>
    </xf>
    <xf numFmtId="43" fontId="2" fillId="0" borderId="0" xfId="2" applyNumberFormat="1" applyFont="1" applyFill="1" applyBorder="1"/>
    <xf numFmtId="43" fontId="2" fillId="0" borderId="0" xfId="1" quotePrefix="1" applyNumberFormat="1" applyFont="1" applyFill="1" applyAlignment="1">
      <alignment horizontal="center"/>
    </xf>
    <xf numFmtId="0" fontId="2" fillId="3" borderId="1" xfId="0" applyFont="1" applyFill="1" applyBorder="1" applyAlignment="1" applyProtection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/>
    </xf>
    <xf numFmtId="165" fontId="3" fillId="2" borderId="1" xfId="0" applyNumberFormat="1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right"/>
    </xf>
    <xf numFmtId="0" fontId="2" fillId="2" borderId="5" xfId="0" applyFont="1" applyFill="1" applyBorder="1" applyProtection="1"/>
    <xf numFmtId="0" fontId="2" fillId="2" borderId="7" xfId="0" applyFont="1" applyFill="1" applyBorder="1" applyAlignment="1" applyProtection="1"/>
    <xf numFmtId="0" fontId="3" fillId="2" borderId="5" xfId="0" applyFont="1" applyFill="1" applyBorder="1" applyAlignment="1" applyProtection="1">
      <alignment vertical="center"/>
    </xf>
    <xf numFmtId="9" fontId="2" fillId="0" borderId="1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/>
    <xf numFmtId="0" fontId="2" fillId="2" borderId="9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10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right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2" fontId="2" fillId="3" borderId="1" xfId="0" applyNumberFormat="1" applyFont="1" applyFill="1" applyBorder="1" applyAlignment="1" applyProtection="1">
      <alignment horizontal="right"/>
    </xf>
    <xf numFmtId="0" fontId="0" fillId="0" borderId="1" xfId="0" applyBorder="1" applyAlignment="1">
      <alignment horizontal="right"/>
    </xf>
    <xf numFmtId="0" fontId="2" fillId="2" borderId="1" xfId="0" applyFont="1" applyFill="1" applyBorder="1" applyAlignment="1" applyProtection="1"/>
    <xf numFmtId="0" fontId="2" fillId="2" borderId="1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0" fillId="0" borderId="1" xfId="0" applyBorder="1" applyAlignment="1" applyProtection="1"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</cellXfs>
  <cellStyles count="3">
    <cellStyle name="Standaard" xfId="0" builtinId="0"/>
    <cellStyle name="Standaard 2" xfId="1"/>
    <cellStyle name="Standaard_Producten-bewerkt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C2A3FF"/>
      <rgbColor rgb="00800000"/>
      <rgbColor rgb="00008000"/>
      <rgbColor rgb="00000080"/>
      <rgbColor rgb="00808000"/>
      <rgbColor rgb="00800080"/>
      <rgbColor rgb="006600CC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9966FF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59</xdr:row>
          <xdr:rowOff>0</xdr:rowOff>
        </xdr:from>
        <xdr:to>
          <xdr:col>11</xdr:col>
          <xdr:colOff>9525</xdr:colOff>
          <xdr:row>60</xdr:row>
          <xdr:rowOff>142875</xdr:rowOff>
        </xdr:to>
        <xdr:sp macro="" textlink="">
          <xdr:nvSpPr>
            <xdr:cNvPr id="1050" name="printknop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59</xdr:row>
          <xdr:rowOff>0</xdr:rowOff>
        </xdr:from>
        <xdr:to>
          <xdr:col>9</xdr:col>
          <xdr:colOff>114300</xdr:colOff>
          <xdr:row>60</xdr:row>
          <xdr:rowOff>142875</xdr:rowOff>
        </xdr:to>
        <xdr:sp macro="" textlink="">
          <xdr:nvSpPr>
            <xdr:cNvPr id="1051" name="reset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</xdr:row>
          <xdr:rowOff>19050</xdr:rowOff>
        </xdr:from>
        <xdr:to>
          <xdr:col>6</xdr:col>
          <xdr:colOff>561975</xdr:colOff>
          <xdr:row>6</xdr:row>
          <xdr:rowOff>152400</xdr:rowOff>
        </xdr:to>
        <xdr:sp macro="" textlink="">
          <xdr:nvSpPr>
            <xdr:cNvPr id="1230" name="startknop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autoPageBreaks="0"/>
  </sheetPr>
  <dimension ref="B1:Q60"/>
  <sheetViews>
    <sheetView showGridLines="0" showRowColHeaders="0" tabSelected="1" zoomScaleNormal="100" zoomScaleSheetLayoutView="100" workbookViewId="0">
      <pane ySplit="9" topLeftCell="A10" activePane="bottomLeft" state="frozen"/>
      <selection pane="bottomLeft"/>
    </sheetView>
  </sheetViews>
  <sheetFormatPr defaultRowHeight="12.75" x14ac:dyDescent="0.2"/>
  <cols>
    <col min="1" max="2" width="2.7109375" style="24" customWidth="1"/>
    <col min="3" max="3" width="5" style="25" customWidth="1"/>
    <col min="4" max="4" width="12.28515625" style="24" customWidth="1"/>
    <col min="5" max="5" width="40.7109375" style="24" customWidth="1"/>
    <col min="6" max="6" width="7.7109375" style="24" customWidth="1"/>
    <col min="7" max="8" width="12.7109375" style="24" customWidth="1"/>
    <col min="9" max="9" width="12.7109375" style="26" customWidth="1"/>
    <col min="10" max="10" width="12.7109375" style="24" customWidth="1"/>
    <col min="11" max="11" width="2.7109375" style="24" customWidth="1"/>
    <col min="12" max="12" width="10.7109375" style="24" customWidth="1"/>
    <col min="13" max="13" width="9.140625" style="24"/>
    <col min="14" max="14" width="25.140625" style="24" customWidth="1"/>
    <col min="15" max="15" width="9.140625" style="24"/>
    <col min="16" max="16" width="33.28515625" style="24" hidden="1" customWidth="1"/>
    <col min="17" max="17" width="48.140625" style="33" hidden="1" customWidth="1"/>
    <col min="18" max="16384" width="9.140625" style="24"/>
  </cols>
  <sheetData>
    <row r="1" spans="2:17" ht="13.5" thickBot="1" x14ac:dyDescent="0.25"/>
    <row r="2" spans="2:17" ht="13.5" thickBot="1" x14ac:dyDescent="0.25">
      <c r="B2" s="13"/>
      <c r="C2" s="9"/>
      <c r="D2" s="13"/>
      <c r="E2" s="13"/>
      <c r="F2" s="13"/>
      <c r="G2" s="13"/>
      <c r="H2" s="13"/>
      <c r="I2" s="27"/>
      <c r="J2" s="13"/>
      <c r="K2" s="13"/>
    </row>
    <row r="3" spans="2:17" ht="13.5" thickBot="1" x14ac:dyDescent="0.25">
      <c r="B3" s="13"/>
      <c r="C3" s="92" t="s">
        <v>14</v>
      </c>
      <c r="D3" s="92"/>
      <c r="E3" s="18"/>
      <c r="F3" s="7"/>
      <c r="G3" s="7"/>
      <c r="H3" s="87" t="s">
        <v>31</v>
      </c>
      <c r="I3" s="87"/>
      <c r="J3" s="79"/>
      <c r="K3" s="5"/>
      <c r="L3" s="2"/>
      <c r="P3" s="85" t="b">
        <f>ISERROR(I46)</f>
        <v>0</v>
      </c>
      <c r="Q3" s="86"/>
    </row>
    <row r="4" spans="2:17" ht="13.5" thickBot="1" x14ac:dyDescent="0.25">
      <c r="B4" s="13"/>
      <c r="C4" s="92" t="s">
        <v>15</v>
      </c>
      <c r="D4" s="92"/>
      <c r="E4" s="18"/>
      <c r="F4" s="7"/>
      <c r="G4" s="7"/>
      <c r="H4" s="90" t="s">
        <v>32</v>
      </c>
      <c r="I4" s="91"/>
      <c r="J4" s="79"/>
      <c r="K4" s="28"/>
      <c r="L4" s="2"/>
    </row>
    <row r="5" spans="2:17" ht="13.5" thickBot="1" x14ac:dyDescent="0.25">
      <c r="B5" s="13"/>
      <c r="C5" s="9"/>
      <c r="D5" s="8"/>
      <c r="E5" s="29"/>
      <c r="F5" s="8"/>
      <c r="G5" s="8"/>
      <c r="H5" s="87" t="s">
        <v>33</v>
      </c>
      <c r="I5" s="91"/>
      <c r="J5" s="80"/>
      <c r="K5" s="5"/>
      <c r="L5" s="2"/>
    </row>
    <row r="6" spans="2:17" ht="13.5" thickBot="1" x14ac:dyDescent="0.25">
      <c r="B6" s="13"/>
      <c r="C6" s="96" t="s">
        <v>495</v>
      </c>
      <c r="D6" s="97"/>
      <c r="E6" s="98"/>
      <c r="F6" s="75"/>
      <c r="G6" s="8"/>
      <c r="H6" s="87" t="s">
        <v>34</v>
      </c>
      <c r="I6" s="91"/>
      <c r="J6" s="79"/>
      <c r="K6" s="5"/>
      <c r="L6" s="2"/>
    </row>
    <row r="7" spans="2:17" ht="13.5" thickBot="1" x14ac:dyDescent="0.25">
      <c r="B7" s="13"/>
      <c r="C7" s="93" t="s">
        <v>17</v>
      </c>
      <c r="D7" s="94"/>
      <c r="E7" s="19"/>
      <c r="F7" s="8"/>
      <c r="G7" s="8"/>
      <c r="H7" s="90" t="s">
        <v>35</v>
      </c>
      <c r="I7" s="91"/>
      <c r="J7" s="79"/>
      <c r="K7" s="28"/>
      <c r="L7" s="2"/>
    </row>
    <row r="8" spans="2:17" ht="13.5" thickBot="1" x14ac:dyDescent="0.25">
      <c r="B8" s="13"/>
      <c r="C8" s="9"/>
      <c r="D8" s="13"/>
      <c r="E8" s="13"/>
      <c r="F8" s="13"/>
      <c r="G8" s="13"/>
      <c r="H8" s="13"/>
      <c r="I8" s="27"/>
      <c r="J8" s="13"/>
      <c r="K8" s="28"/>
      <c r="L8" s="2"/>
      <c r="P8" s="2" t="s">
        <v>11</v>
      </c>
      <c r="Q8" s="33" t="s">
        <v>2</v>
      </c>
    </row>
    <row r="9" spans="2:17" ht="26.25" thickBot="1" x14ac:dyDescent="0.25">
      <c r="B9" s="13"/>
      <c r="C9" s="36"/>
      <c r="D9" s="88" t="s">
        <v>18</v>
      </c>
      <c r="E9" s="89"/>
      <c r="F9" s="42" t="s">
        <v>1</v>
      </c>
      <c r="G9" s="39" t="s">
        <v>16</v>
      </c>
      <c r="H9" s="72" t="s">
        <v>465</v>
      </c>
      <c r="I9" s="35" t="s">
        <v>0</v>
      </c>
      <c r="J9" s="34" t="s">
        <v>13</v>
      </c>
      <c r="K9" s="14"/>
      <c r="L9" s="2"/>
      <c r="P9" s="32" t="s">
        <v>29</v>
      </c>
    </row>
    <row r="10" spans="2:17" ht="13.5" thickBot="1" x14ac:dyDescent="0.25">
      <c r="B10" s="13"/>
      <c r="C10" s="37">
        <v>1</v>
      </c>
      <c r="D10" s="84"/>
      <c r="E10" s="84"/>
      <c r="F10" s="50"/>
      <c r="G10" s="40" t="str">
        <f>IF(D10="","",VLOOKUP($D10,Producten!$B:$D,3,FALSE))</f>
        <v/>
      </c>
      <c r="H10" s="17" t="str">
        <f>IF(D10="","",F10*G10)</f>
        <v/>
      </c>
      <c r="I10" s="60" t="str">
        <f>IF(D10="","",VLOOKUP($D10,Producten!$B:$F,4,FALSE))</f>
        <v/>
      </c>
      <c r="J10" s="23" t="str">
        <f>IF(D10="","",I10*F10)</f>
        <v/>
      </c>
      <c r="K10" s="15"/>
      <c r="L10" s="2"/>
      <c r="P10" s="32" t="s">
        <v>25</v>
      </c>
    </row>
    <row r="11" spans="2:17" ht="13.5" thickBot="1" x14ac:dyDescent="0.25">
      <c r="B11" s="13"/>
      <c r="C11" s="37">
        <v>2</v>
      </c>
      <c r="D11" s="84"/>
      <c r="E11" s="95"/>
      <c r="F11" s="50"/>
      <c r="G11" s="40" t="str">
        <f>IF(D11="","",VLOOKUP($D11,Producten!$B:$D,3,FALSE))</f>
        <v/>
      </c>
      <c r="H11" s="17" t="str">
        <f t="shared" ref="H11:H44" si="0">IF(D11="","",F11*G11)</f>
        <v/>
      </c>
      <c r="I11" s="60" t="str">
        <f>IF(D11="","",VLOOKUP($D11,Producten!$B:$F,4,FALSE))</f>
        <v/>
      </c>
      <c r="J11" s="23" t="str">
        <f t="shared" ref="J11:J44" si="1">IF(D11="","",I11*F11)</f>
        <v/>
      </c>
      <c r="K11" s="15"/>
      <c r="L11" s="2"/>
      <c r="P11" s="32" t="s">
        <v>8</v>
      </c>
    </row>
    <row r="12" spans="2:17" ht="13.5" thickBot="1" x14ac:dyDescent="0.25">
      <c r="B12" s="13"/>
      <c r="C12" s="37">
        <v>3</v>
      </c>
      <c r="D12" s="84"/>
      <c r="E12" s="84"/>
      <c r="F12" s="50"/>
      <c r="G12" s="40" t="str">
        <f>IF(D12="","",VLOOKUP($D12,Producten!$B:$D,3,FALSE))</f>
        <v/>
      </c>
      <c r="H12" s="17" t="str">
        <f t="shared" si="0"/>
        <v/>
      </c>
      <c r="I12" s="60" t="str">
        <f>IF(D12="","",VLOOKUP($D12,Producten!$B:$F,4,FALSE))</f>
        <v/>
      </c>
      <c r="J12" s="23" t="str">
        <f t="shared" si="1"/>
        <v/>
      </c>
      <c r="K12" s="15"/>
      <c r="L12" s="1"/>
      <c r="P12" s="32" t="s">
        <v>12</v>
      </c>
    </row>
    <row r="13" spans="2:17" ht="13.5" thickBot="1" x14ac:dyDescent="0.25">
      <c r="B13" s="13"/>
      <c r="C13" s="37">
        <v>4</v>
      </c>
      <c r="D13" s="84"/>
      <c r="E13" s="84"/>
      <c r="F13" s="50"/>
      <c r="G13" s="40" t="str">
        <f>IF(D13="","",VLOOKUP($D13,Producten!$B:$D,3,FALSE))</f>
        <v/>
      </c>
      <c r="H13" s="17" t="str">
        <f t="shared" si="0"/>
        <v/>
      </c>
      <c r="I13" s="60" t="str">
        <f>IF(D13="","",VLOOKUP($D13,Producten!$B:$F,4,FALSE))</f>
        <v/>
      </c>
      <c r="J13" s="23" t="str">
        <f t="shared" si="1"/>
        <v/>
      </c>
      <c r="K13" s="15"/>
      <c r="L13" s="1"/>
      <c r="P13" s="32" t="s">
        <v>28</v>
      </c>
    </row>
    <row r="14" spans="2:17" ht="13.5" thickBot="1" x14ac:dyDescent="0.25">
      <c r="B14" s="13"/>
      <c r="C14" s="37">
        <v>5</v>
      </c>
      <c r="D14" s="84"/>
      <c r="E14" s="84"/>
      <c r="F14" s="50"/>
      <c r="G14" s="40" t="str">
        <f>IF(D14="","",VLOOKUP($D14,Producten!$B:$D,3,FALSE))</f>
        <v/>
      </c>
      <c r="H14" s="17" t="str">
        <f t="shared" si="0"/>
        <v/>
      </c>
      <c r="I14" s="60" t="str">
        <f>IF(D14="","",VLOOKUP($D14,Producten!$B:$F,4,FALSE))</f>
        <v/>
      </c>
      <c r="J14" s="23" t="str">
        <f t="shared" si="1"/>
        <v/>
      </c>
      <c r="K14" s="15"/>
      <c r="L14" s="1"/>
      <c r="P14" s="32" t="s">
        <v>10</v>
      </c>
    </row>
    <row r="15" spans="2:17" ht="13.5" thickBot="1" x14ac:dyDescent="0.25">
      <c r="B15" s="13"/>
      <c r="C15" s="37">
        <v>6</v>
      </c>
      <c r="D15" s="84"/>
      <c r="E15" s="84"/>
      <c r="F15" s="50"/>
      <c r="G15" s="40" t="str">
        <f>IF(D15="","",VLOOKUP($D15,Producten!$B:$D,3,FALSE))</f>
        <v/>
      </c>
      <c r="H15" s="17" t="str">
        <f t="shared" si="0"/>
        <v/>
      </c>
      <c r="I15" s="60" t="str">
        <f>IF(D15="","",VLOOKUP($D15,Producten!$B:$F,4,FALSE))</f>
        <v/>
      </c>
      <c r="J15" s="23" t="str">
        <f t="shared" si="1"/>
        <v/>
      </c>
      <c r="K15" s="15"/>
      <c r="L15" s="1"/>
      <c r="P15" s="32" t="s">
        <v>4</v>
      </c>
    </row>
    <row r="16" spans="2:17" ht="13.5" thickBot="1" x14ac:dyDescent="0.25">
      <c r="B16" s="13"/>
      <c r="C16" s="37">
        <v>7</v>
      </c>
      <c r="D16" s="84"/>
      <c r="E16" s="95"/>
      <c r="F16" s="50"/>
      <c r="G16" s="40" t="str">
        <f>IF(D16="","",VLOOKUP($D16,Producten!$B:$D,3,FALSE))</f>
        <v/>
      </c>
      <c r="H16" s="17" t="str">
        <f t="shared" si="0"/>
        <v/>
      </c>
      <c r="I16" s="60" t="str">
        <f>IF(D16="","",VLOOKUP($D16,Producten!$B:$F,4,FALSE))</f>
        <v/>
      </c>
      <c r="J16" s="23" t="str">
        <f t="shared" si="1"/>
        <v/>
      </c>
      <c r="K16" s="15"/>
      <c r="L16" s="1"/>
      <c r="P16" s="32" t="s">
        <v>26</v>
      </c>
    </row>
    <row r="17" spans="2:16" ht="13.5" thickBot="1" x14ac:dyDescent="0.25">
      <c r="B17" s="13"/>
      <c r="C17" s="37">
        <v>8</v>
      </c>
      <c r="D17" s="84"/>
      <c r="E17" s="84"/>
      <c r="F17" s="50"/>
      <c r="G17" s="40" t="str">
        <f>IF(D17="","",VLOOKUP($D17,Producten!$B:$D,3,FALSE))</f>
        <v/>
      </c>
      <c r="H17" s="17" t="str">
        <f t="shared" si="0"/>
        <v/>
      </c>
      <c r="I17" s="60" t="str">
        <f>IF(D17="","",VLOOKUP($D17,Producten!$B:$F,4,FALSE))</f>
        <v/>
      </c>
      <c r="J17" s="23" t="str">
        <f t="shared" si="1"/>
        <v/>
      </c>
      <c r="K17" s="15"/>
      <c r="L17" s="1"/>
      <c r="P17" s="32" t="s">
        <v>19</v>
      </c>
    </row>
    <row r="18" spans="2:16" ht="13.5" thickBot="1" x14ac:dyDescent="0.25">
      <c r="B18" s="13"/>
      <c r="C18" s="37">
        <v>9</v>
      </c>
      <c r="D18" s="84"/>
      <c r="E18" s="84"/>
      <c r="F18" s="50"/>
      <c r="G18" s="40" t="str">
        <f>IF(D18="","",VLOOKUP($D18,Producten!$B:$D,3,FALSE))</f>
        <v/>
      </c>
      <c r="H18" s="17" t="str">
        <f t="shared" si="0"/>
        <v/>
      </c>
      <c r="I18" s="60" t="str">
        <f>IF(D18="","",VLOOKUP($D18,Producten!$B:$F,4,FALSE))</f>
        <v/>
      </c>
      <c r="J18" s="23" t="str">
        <f t="shared" si="1"/>
        <v/>
      </c>
      <c r="K18" s="15"/>
      <c r="L18" s="1"/>
      <c r="P18" s="32" t="s">
        <v>30</v>
      </c>
    </row>
    <row r="19" spans="2:16" ht="13.5" thickBot="1" x14ac:dyDescent="0.25">
      <c r="B19" s="13"/>
      <c r="C19" s="37">
        <v>10</v>
      </c>
      <c r="D19" s="84"/>
      <c r="E19" s="84"/>
      <c r="F19" s="50"/>
      <c r="G19" s="40" t="str">
        <f>IF(D19="","",VLOOKUP($D19,Producten!$B:$D,3,FALSE))</f>
        <v/>
      </c>
      <c r="H19" s="17" t="str">
        <f t="shared" si="0"/>
        <v/>
      </c>
      <c r="I19" s="60" t="str">
        <f>IF(D19="","",VLOOKUP($D19,Producten!$B:$F,4,FALSE))</f>
        <v/>
      </c>
      <c r="J19" s="23" t="str">
        <f t="shared" si="1"/>
        <v/>
      </c>
      <c r="K19" s="15"/>
      <c r="L19" s="1"/>
      <c r="P19" s="32" t="s">
        <v>27</v>
      </c>
    </row>
    <row r="20" spans="2:16" ht="13.5" thickBot="1" x14ac:dyDescent="0.25">
      <c r="B20" s="13"/>
      <c r="C20" s="37">
        <v>11</v>
      </c>
      <c r="D20" s="84"/>
      <c r="E20" s="84"/>
      <c r="F20" s="50"/>
      <c r="G20" s="40" t="str">
        <f>IF(D20="","",VLOOKUP($D20,Producten!$B:$D,3,FALSE))</f>
        <v/>
      </c>
      <c r="H20" s="17" t="str">
        <f t="shared" si="0"/>
        <v/>
      </c>
      <c r="I20" s="60" t="str">
        <f>IF(D20="","",VLOOKUP($D20,Producten!$B:$F,4,FALSE))</f>
        <v/>
      </c>
      <c r="J20" s="23" t="str">
        <f t="shared" si="1"/>
        <v/>
      </c>
      <c r="K20" s="15"/>
      <c r="L20" s="1"/>
      <c r="P20" s="32" t="s">
        <v>20</v>
      </c>
    </row>
    <row r="21" spans="2:16" ht="13.5" thickBot="1" x14ac:dyDescent="0.25">
      <c r="B21" s="13"/>
      <c r="C21" s="37">
        <v>12</v>
      </c>
      <c r="D21" s="84"/>
      <c r="E21" s="84"/>
      <c r="F21" s="50"/>
      <c r="G21" s="40" t="str">
        <f>IF(D21="","",VLOOKUP($D21,Producten!$B:$D,3,FALSE))</f>
        <v/>
      </c>
      <c r="H21" s="17" t="str">
        <f t="shared" si="0"/>
        <v/>
      </c>
      <c r="I21" s="60" t="str">
        <f>IF(D21="","",VLOOKUP($D21,Producten!$B:$F,4,FALSE))</f>
        <v/>
      </c>
      <c r="J21" s="23" t="str">
        <f t="shared" si="1"/>
        <v/>
      </c>
      <c r="K21" s="15"/>
      <c r="L21" s="1"/>
      <c r="P21" s="32" t="s">
        <v>251</v>
      </c>
    </row>
    <row r="22" spans="2:16" ht="13.5" thickBot="1" x14ac:dyDescent="0.25">
      <c r="B22" s="13"/>
      <c r="C22" s="37">
        <v>13</v>
      </c>
      <c r="D22" s="84"/>
      <c r="E22" s="84"/>
      <c r="F22" s="50"/>
      <c r="G22" s="40" t="str">
        <f>IF(D22="","",VLOOKUP($D22,Producten!$B:$D,3,FALSE))</f>
        <v/>
      </c>
      <c r="H22" s="17" t="str">
        <f t="shared" si="0"/>
        <v/>
      </c>
      <c r="I22" s="60" t="str">
        <f>IF(D22="","",VLOOKUP($D22,Producten!$B:$F,4,FALSE))</f>
        <v/>
      </c>
      <c r="J22" s="23" t="str">
        <f t="shared" si="1"/>
        <v/>
      </c>
      <c r="K22" s="15"/>
      <c r="L22" s="1"/>
      <c r="P22" s="32" t="s">
        <v>207</v>
      </c>
    </row>
    <row r="23" spans="2:16" ht="13.5" thickBot="1" x14ac:dyDescent="0.25">
      <c r="B23" s="13"/>
      <c r="C23" s="37">
        <v>14</v>
      </c>
      <c r="D23" s="84"/>
      <c r="E23" s="84"/>
      <c r="F23" s="50"/>
      <c r="G23" s="40" t="str">
        <f>IF(D23="","",VLOOKUP($D23,Producten!$B:$D,3,FALSE))</f>
        <v/>
      </c>
      <c r="H23" s="17" t="str">
        <f t="shared" si="0"/>
        <v/>
      </c>
      <c r="I23" s="60" t="str">
        <f>IF(D23="","",VLOOKUP($D23,Producten!$B:$F,4,FALSE))</f>
        <v/>
      </c>
      <c r="J23" s="23" t="str">
        <f t="shared" si="1"/>
        <v/>
      </c>
      <c r="K23" s="15"/>
      <c r="L23" s="1"/>
      <c r="P23" s="32" t="s">
        <v>21</v>
      </c>
    </row>
    <row r="24" spans="2:16" ht="13.5" thickBot="1" x14ac:dyDescent="0.25">
      <c r="B24" s="13"/>
      <c r="C24" s="37">
        <v>15</v>
      </c>
      <c r="D24" s="84"/>
      <c r="E24" s="84"/>
      <c r="F24" s="50"/>
      <c r="G24" s="40" t="str">
        <f>IF(D24="","",VLOOKUP($D24,Producten!$B:$D,3,FALSE))</f>
        <v/>
      </c>
      <c r="H24" s="17" t="str">
        <f t="shared" si="0"/>
        <v/>
      </c>
      <c r="I24" s="60" t="str">
        <f>IF(D24="","",VLOOKUP($D24,Producten!$B:$F,4,FALSE))</f>
        <v/>
      </c>
      <c r="J24" s="23" t="str">
        <f t="shared" si="1"/>
        <v/>
      </c>
      <c r="K24" s="15"/>
      <c r="L24" s="1"/>
      <c r="P24" s="63" t="s">
        <v>320</v>
      </c>
    </row>
    <row r="25" spans="2:16" ht="13.5" thickBot="1" x14ac:dyDescent="0.25">
      <c r="B25" s="13"/>
      <c r="C25" s="37">
        <v>16</v>
      </c>
      <c r="D25" s="84"/>
      <c r="E25" s="84"/>
      <c r="F25" s="50"/>
      <c r="G25" s="40" t="str">
        <f>IF(D25="","",VLOOKUP($D25,Producten!$B:$D,3,FALSE))</f>
        <v/>
      </c>
      <c r="H25" s="17" t="str">
        <f t="shared" si="0"/>
        <v/>
      </c>
      <c r="I25" s="60" t="str">
        <f>IF(D25="","",VLOOKUP($D25,Producten!$B:$F,4,FALSE))</f>
        <v/>
      </c>
      <c r="J25" s="23" t="str">
        <f t="shared" si="1"/>
        <v/>
      </c>
      <c r="K25" s="15"/>
      <c r="L25" s="1"/>
      <c r="P25" s="32" t="s">
        <v>6</v>
      </c>
    </row>
    <row r="26" spans="2:16" ht="13.5" thickBot="1" x14ac:dyDescent="0.25">
      <c r="B26" s="13"/>
      <c r="C26" s="37">
        <v>17</v>
      </c>
      <c r="D26" s="84"/>
      <c r="E26" s="84"/>
      <c r="F26" s="50"/>
      <c r="G26" s="40" t="str">
        <f>IF(D26="","",VLOOKUP($D26,Producten!$B:$D,3,FALSE))</f>
        <v/>
      </c>
      <c r="H26" s="17" t="str">
        <f t="shared" si="0"/>
        <v/>
      </c>
      <c r="I26" s="60" t="str">
        <f>IF(D26="","",VLOOKUP($D26,Producten!$B:$F,4,FALSE))</f>
        <v/>
      </c>
      <c r="J26" s="23" t="str">
        <f t="shared" si="1"/>
        <v/>
      </c>
      <c r="K26" s="15"/>
      <c r="L26" s="1"/>
      <c r="P26" s="32" t="s">
        <v>5</v>
      </c>
    </row>
    <row r="27" spans="2:16" ht="13.5" thickBot="1" x14ac:dyDescent="0.25">
      <c r="B27" s="13"/>
      <c r="C27" s="37">
        <v>18</v>
      </c>
      <c r="D27" s="84"/>
      <c r="E27" s="84"/>
      <c r="F27" s="50"/>
      <c r="G27" s="40" t="str">
        <f>IF(D27="","",VLOOKUP($D27,Producten!$B:$D,3,FALSE))</f>
        <v/>
      </c>
      <c r="H27" s="17" t="str">
        <f t="shared" si="0"/>
        <v/>
      </c>
      <c r="I27" s="60" t="str">
        <f>IF(D27="","",VLOOKUP($D27,Producten!$B:$F,4,FALSE))</f>
        <v/>
      </c>
      <c r="J27" s="23" t="str">
        <f t="shared" si="1"/>
        <v/>
      </c>
      <c r="K27" s="15"/>
      <c r="L27" s="1"/>
      <c r="P27" s="32" t="s">
        <v>7</v>
      </c>
    </row>
    <row r="28" spans="2:16" ht="13.5" thickBot="1" x14ac:dyDescent="0.25">
      <c r="B28" s="13"/>
      <c r="C28" s="37">
        <v>19</v>
      </c>
      <c r="D28" s="84"/>
      <c r="E28" s="84"/>
      <c r="F28" s="50"/>
      <c r="G28" s="40" t="str">
        <f>IF(D28="","",VLOOKUP($D28,Producten!$B:$D,3,FALSE))</f>
        <v/>
      </c>
      <c r="H28" s="17" t="str">
        <f t="shared" si="0"/>
        <v/>
      </c>
      <c r="I28" s="60" t="str">
        <f>IF(D28="","",VLOOKUP($D28,Producten!$B:$F,4,FALSE))</f>
        <v/>
      </c>
      <c r="J28" s="23" t="str">
        <f t="shared" si="1"/>
        <v/>
      </c>
      <c r="K28" s="15"/>
      <c r="L28" s="1"/>
      <c r="P28" s="32" t="s">
        <v>22</v>
      </c>
    </row>
    <row r="29" spans="2:16" ht="13.5" thickBot="1" x14ac:dyDescent="0.25">
      <c r="B29" s="13"/>
      <c r="C29" s="37">
        <v>20</v>
      </c>
      <c r="D29" s="84"/>
      <c r="E29" s="95"/>
      <c r="F29" s="50"/>
      <c r="G29" s="40" t="str">
        <f>IF(D29="","",VLOOKUP($D29,Producten!$B:$D,3,FALSE))</f>
        <v/>
      </c>
      <c r="H29" s="17" t="str">
        <f t="shared" si="0"/>
        <v/>
      </c>
      <c r="I29" s="60" t="str">
        <f>IF(D29="","",VLOOKUP($D29,Producten!$B:$F,4,FALSE))</f>
        <v/>
      </c>
      <c r="J29" s="23" t="str">
        <f t="shared" si="1"/>
        <v/>
      </c>
      <c r="K29" s="15"/>
      <c r="L29" s="1"/>
      <c r="P29" s="32" t="s">
        <v>23</v>
      </c>
    </row>
    <row r="30" spans="2:16" ht="13.5" thickBot="1" x14ac:dyDescent="0.25">
      <c r="B30" s="13"/>
      <c r="C30" s="37">
        <v>21</v>
      </c>
      <c r="D30" s="84"/>
      <c r="E30" s="84"/>
      <c r="F30" s="50"/>
      <c r="G30" s="40" t="str">
        <f>IF(D30="","",VLOOKUP($D30,Producten!$B:$D,3,FALSE))</f>
        <v/>
      </c>
      <c r="H30" s="17" t="str">
        <f t="shared" si="0"/>
        <v/>
      </c>
      <c r="I30" s="60" t="str">
        <f>IF(D30="","",VLOOKUP($D30,Producten!$B:$F,4,FALSE))</f>
        <v/>
      </c>
      <c r="J30" s="23" t="str">
        <f t="shared" si="1"/>
        <v/>
      </c>
      <c r="K30" s="15"/>
      <c r="L30" s="1"/>
      <c r="P30" s="32" t="s">
        <v>9</v>
      </c>
    </row>
    <row r="31" spans="2:16" ht="13.5" thickBot="1" x14ac:dyDescent="0.25">
      <c r="B31" s="13"/>
      <c r="C31" s="37">
        <v>22</v>
      </c>
      <c r="D31" s="84"/>
      <c r="E31" s="95"/>
      <c r="F31" s="50"/>
      <c r="G31" s="40" t="str">
        <f>IF(D31="","",VLOOKUP($D31,Producten!$B:$D,3,FALSE))</f>
        <v/>
      </c>
      <c r="H31" s="17" t="str">
        <f t="shared" si="0"/>
        <v/>
      </c>
      <c r="I31" s="60" t="str">
        <f>IF(D31="","",VLOOKUP($D31,Producten!$B:$F,4,FALSE))</f>
        <v/>
      </c>
      <c r="J31" s="23" t="str">
        <f t="shared" si="1"/>
        <v/>
      </c>
      <c r="K31" s="15"/>
      <c r="L31" s="1"/>
    </row>
    <row r="32" spans="2:16" ht="13.5" thickBot="1" x14ac:dyDescent="0.25">
      <c r="B32" s="13"/>
      <c r="C32" s="37">
        <v>23</v>
      </c>
      <c r="D32" s="84"/>
      <c r="E32" s="84"/>
      <c r="F32" s="50"/>
      <c r="G32" s="40" t="str">
        <f>IF(D32="","",VLOOKUP($D32,Producten!$B:$D,3,FALSE))</f>
        <v/>
      </c>
      <c r="H32" s="17" t="str">
        <f t="shared" si="0"/>
        <v/>
      </c>
      <c r="I32" s="60" t="str">
        <f>IF(D32="","",VLOOKUP($D32,Producten!$B:$F,4,FALSE))</f>
        <v/>
      </c>
      <c r="J32" s="23" t="str">
        <f t="shared" si="1"/>
        <v/>
      </c>
      <c r="K32" s="15"/>
      <c r="L32" s="1"/>
    </row>
    <row r="33" spans="2:12" ht="13.5" thickBot="1" x14ac:dyDescent="0.25">
      <c r="B33" s="13"/>
      <c r="C33" s="37">
        <v>24</v>
      </c>
      <c r="D33" s="84"/>
      <c r="E33" s="84"/>
      <c r="F33" s="50"/>
      <c r="G33" s="40" t="str">
        <f>IF(D33="","",VLOOKUP($D33,Producten!$B:$D,3,FALSE))</f>
        <v/>
      </c>
      <c r="H33" s="17" t="str">
        <f t="shared" si="0"/>
        <v/>
      </c>
      <c r="I33" s="60" t="str">
        <f>IF(D33="","",VLOOKUP($D33,Producten!$B:$F,4,FALSE))</f>
        <v/>
      </c>
      <c r="J33" s="23" t="str">
        <f t="shared" si="1"/>
        <v/>
      </c>
      <c r="K33" s="15"/>
      <c r="L33" s="1"/>
    </row>
    <row r="34" spans="2:12" ht="13.5" thickBot="1" x14ac:dyDescent="0.25">
      <c r="B34" s="13"/>
      <c r="C34" s="37">
        <v>25</v>
      </c>
      <c r="D34" s="84"/>
      <c r="E34" s="84"/>
      <c r="F34" s="50"/>
      <c r="G34" s="40" t="str">
        <f>IF(D34="","",VLOOKUP($D34,Producten!$B:$D,3,FALSE))</f>
        <v/>
      </c>
      <c r="H34" s="17" t="str">
        <f t="shared" si="0"/>
        <v/>
      </c>
      <c r="I34" s="60" t="str">
        <f>IF(D34="","",VLOOKUP($D34,Producten!$B:$F,4,FALSE))</f>
        <v/>
      </c>
      <c r="J34" s="23" t="str">
        <f t="shared" si="1"/>
        <v/>
      </c>
      <c r="K34" s="15"/>
      <c r="L34" s="1"/>
    </row>
    <row r="35" spans="2:12" ht="13.5" thickBot="1" x14ac:dyDescent="0.25">
      <c r="B35" s="13"/>
      <c r="C35" s="37">
        <v>26</v>
      </c>
      <c r="D35" s="84"/>
      <c r="E35" s="84"/>
      <c r="F35" s="50"/>
      <c r="G35" s="40" t="str">
        <f>IF(D35="","",VLOOKUP($D35,Producten!$B:$D,3,FALSE))</f>
        <v/>
      </c>
      <c r="H35" s="17" t="str">
        <f t="shared" si="0"/>
        <v/>
      </c>
      <c r="I35" s="60" t="str">
        <f>IF(D35="","",VLOOKUP($D35,Producten!$B:$F,4,FALSE))</f>
        <v/>
      </c>
      <c r="J35" s="23" t="str">
        <f t="shared" si="1"/>
        <v/>
      </c>
      <c r="K35" s="15"/>
      <c r="L35" s="1"/>
    </row>
    <row r="36" spans="2:12" ht="13.5" thickBot="1" x14ac:dyDescent="0.25">
      <c r="B36" s="13"/>
      <c r="C36" s="37">
        <v>27</v>
      </c>
      <c r="D36" s="84"/>
      <c r="E36" s="84"/>
      <c r="F36" s="50"/>
      <c r="G36" s="40" t="str">
        <f>IF(D36="","",VLOOKUP($D36,Producten!$B:$D,3,FALSE))</f>
        <v/>
      </c>
      <c r="H36" s="17" t="str">
        <f t="shared" si="0"/>
        <v/>
      </c>
      <c r="I36" s="60" t="str">
        <f>IF(D36="","",VLOOKUP($D36,Producten!$B:$F,4,FALSE))</f>
        <v/>
      </c>
      <c r="J36" s="23" t="str">
        <f t="shared" si="1"/>
        <v/>
      </c>
      <c r="K36" s="15"/>
      <c r="L36" s="1"/>
    </row>
    <row r="37" spans="2:12" ht="13.5" thickBot="1" x14ac:dyDescent="0.25">
      <c r="B37" s="13"/>
      <c r="C37" s="37">
        <v>28</v>
      </c>
      <c r="D37" s="84"/>
      <c r="E37" s="95"/>
      <c r="F37" s="50"/>
      <c r="G37" s="40" t="str">
        <f>IF(D37="","",VLOOKUP($D37,Producten!$B:$D,3,FALSE))</f>
        <v/>
      </c>
      <c r="H37" s="17" t="str">
        <f t="shared" si="0"/>
        <v/>
      </c>
      <c r="I37" s="60" t="str">
        <f>IF(D37="","",VLOOKUP($D37,Producten!$B:$F,4,FALSE))</f>
        <v/>
      </c>
      <c r="J37" s="23" t="str">
        <f t="shared" si="1"/>
        <v/>
      </c>
      <c r="K37" s="15"/>
      <c r="L37" s="1"/>
    </row>
    <row r="38" spans="2:12" ht="13.5" thickBot="1" x14ac:dyDescent="0.25">
      <c r="B38" s="13"/>
      <c r="C38" s="37">
        <v>29</v>
      </c>
      <c r="D38" s="84"/>
      <c r="E38" s="84"/>
      <c r="F38" s="50"/>
      <c r="G38" s="40" t="str">
        <f>IF(D38="","",VLOOKUP($D38,Producten!$B:$D,3,FALSE))</f>
        <v/>
      </c>
      <c r="H38" s="17" t="str">
        <f t="shared" si="0"/>
        <v/>
      </c>
      <c r="I38" s="60" t="str">
        <f>IF(D38="","",VLOOKUP($D38,Producten!$B:$F,4,FALSE))</f>
        <v/>
      </c>
      <c r="J38" s="23" t="str">
        <f t="shared" si="1"/>
        <v/>
      </c>
      <c r="K38" s="15"/>
      <c r="L38" s="1"/>
    </row>
    <row r="39" spans="2:12" ht="13.5" thickBot="1" x14ac:dyDescent="0.25">
      <c r="B39" s="13"/>
      <c r="C39" s="37">
        <v>30</v>
      </c>
      <c r="D39" s="84"/>
      <c r="E39" s="84"/>
      <c r="F39" s="50"/>
      <c r="G39" s="40" t="str">
        <f>IF(D39="","",VLOOKUP($D39,Producten!$B:$D,3,FALSE))</f>
        <v/>
      </c>
      <c r="H39" s="17" t="str">
        <f t="shared" si="0"/>
        <v/>
      </c>
      <c r="I39" s="60" t="str">
        <f>IF(D39="","",VLOOKUP($D39,Producten!$B:$F,4,FALSE))</f>
        <v/>
      </c>
      <c r="J39" s="23" t="str">
        <f t="shared" si="1"/>
        <v/>
      </c>
      <c r="K39" s="15"/>
      <c r="L39" s="1"/>
    </row>
    <row r="40" spans="2:12" ht="13.5" thickBot="1" x14ac:dyDescent="0.25">
      <c r="B40" s="13"/>
      <c r="C40" s="37">
        <v>31</v>
      </c>
      <c r="D40" s="84"/>
      <c r="E40" s="84"/>
      <c r="F40" s="50"/>
      <c r="G40" s="40" t="str">
        <f>IF(D40="","",VLOOKUP($D40,Producten!$B:$D,3,FALSE))</f>
        <v/>
      </c>
      <c r="H40" s="17" t="str">
        <f t="shared" si="0"/>
        <v/>
      </c>
      <c r="I40" s="60" t="str">
        <f>IF(D40="","",VLOOKUP($D40,Producten!$B:$F,4,FALSE))</f>
        <v/>
      </c>
      <c r="J40" s="23" t="str">
        <f t="shared" si="1"/>
        <v/>
      </c>
      <c r="K40" s="15"/>
      <c r="L40" s="1"/>
    </row>
    <row r="41" spans="2:12" ht="13.5" thickBot="1" x14ac:dyDescent="0.25">
      <c r="B41" s="13"/>
      <c r="C41" s="37">
        <v>32</v>
      </c>
      <c r="D41" s="84"/>
      <c r="E41" s="84"/>
      <c r="F41" s="50"/>
      <c r="G41" s="40" t="str">
        <f>IF(D41="","",VLOOKUP($D41,Producten!$B:$D,3,FALSE))</f>
        <v/>
      </c>
      <c r="H41" s="17" t="str">
        <f t="shared" si="0"/>
        <v/>
      </c>
      <c r="I41" s="60" t="str">
        <f>IF(D41="","",VLOOKUP($D41,Producten!$B:$F,4,FALSE))</f>
        <v/>
      </c>
      <c r="J41" s="23" t="str">
        <f t="shared" si="1"/>
        <v/>
      </c>
      <c r="K41" s="15"/>
      <c r="L41" s="1"/>
    </row>
    <row r="42" spans="2:12" ht="13.5" thickBot="1" x14ac:dyDescent="0.25">
      <c r="B42" s="13"/>
      <c r="C42" s="37">
        <v>33</v>
      </c>
      <c r="D42" s="84"/>
      <c r="E42" s="84"/>
      <c r="F42" s="50"/>
      <c r="G42" s="40" t="str">
        <f>IF(D42="","",VLOOKUP($D42,Producten!$B:$D,3,FALSE))</f>
        <v/>
      </c>
      <c r="H42" s="17" t="str">
        <f t="shared" si="0"/>
        <v/>
      </c>
      <c r="I42" s="60" t="str">
        <f>IF(D42="","",VLOOKUP($D42,Producten!$B:$F,4,FALSE))</f>
        <v/>
      </c>
      <c r="J42" s="23" t="str">
        <f t="shared" si="1"/>
        <v/>
      </c>
      <c r="K42" s="15"/>
      <c r="L42" s="1"/>
    </row>
    <row r="43" spans="2:12" ht="13.5" thickBot="1" x14ac:dyDescent="0.25">
      <c r="B43" s="13"/>
      <c r="C43" s="37">
        <v>34</v>
      </c>
      <c r="D43" s="84"/>
      <c r="E43" s="84"/>
      <c r="F43" s="50"/>
      <c r="G43" s="40" t="str">
        <f>IF(D43="","",VLOOKUP($D43,Producten!$B:$D,3,FALSE))</f>
        <v/>
      </c>
      <c r="H43" s="17" t="str">
        <f t="shared" si="0"/>
        <v/>
      </c>
      <c r="I43" s="60" t="str">
        <f>IF(D43="","",VLOOKUP($D43,Producten!$B:$F,4,FALSE))</f>
        <v/>
      </c>
      <c r="J43" s="23" t="str">
        <f t="shared" si="1"/>
        <v/>
      </c>
      <c r="K43" s="15"/>
      <c r="L43" s="1"/>
    </row>
    <row r="44" spans="2:12" ht="13.5" thickBot="1" x14ac:dyDescent="0.25">
      <c r="B44" s="13"/>
      <c r="C44" s="37">
        <v>35</v>
      </c>
      <c r="D44" s="84"/>
      <c r="E44" s="84"/>
      <c r="F44" s="50"/>
      <c r="G44" s="40" t="str">
        <f>IF(D44="","",VLOOKUP($D44,Producten!$B:$D,3,FALSE))</f>
        <v/>
      </c>
      <c r="H44" s="17" t="str">
        <f t="shared" si="0"/>
        <v/>
      </c>
      <c r="I44" s="60" t="str">
        <f>IF(D44="","",VLOOKUP($D44,Producten!$B:$F,4,FALSE))</f>
        <v/>
      </c>
      <c r="J44" s="23" t="str">
        <f t="shared" si="1"/>
        <v/>
      </c>
      <c r="K44" s="15"/>
      <c r="L44" s="1"/>
    </row>
    <row r="45" spans="2:12" ht="13.5" thickBot="1" x14ac:dyDescent="0.25">
      <c r="B45" s="13"/>
      <c r="C45" s="38"/>
      <c r="D45" s="81"/>
      <c r="E45" s="82"/>
      <c r="F45" s="30"/>
      <c r="G45" s="41"/>
      <c r="H45" s="11"/>
      <c r="I45" s="10"/>
      <c r="J45" s="12"/>
      <c r="K45" s="16"/>
      <c r="L45" s="1"/>
    </row>
    <row r="46" spans="2:12" ht="13.5" thickBot="1" x14ac:dyDescent="0.25">
      <c r="B46" s="13"/>
      <c r="C46" s="9"/>
      <c r="D46" s="30"/>
      <c r="E46" s="61"/>
      <c r="F46" s="62"/>
      <c r="G46" s="41"/>
      <c r="H46" s="20" t="s">
        <v>466</v>
      </c>
      <c r="I46" s="21">
        <f>SUM(H10:H44)</f>
        <v>0</v>
      </c>
      <c r="J46" s="12"/>
      <c r="K46" s="16"/>
      <c r="L46" s="1"/>
    </row>
    <row r="47" spans="2:12" ht="13.5" thickBot="1" x14ac:dyDescent="0.25">
      <c r="B47" s="13"/>
      <c r="C47" s="9"/>
      <c r="D47" s="13"/>
      <c r="E47" s="61"/>
      <c r="F47" s="62"/>
      <c r="G47" s="41"/>
      <c r="H47" s="20" t="s">
        <v>31</v>
      </c>
      <c r="I47" s="21">
        <f>I46*$J$3</f>
        <v>0</v>
      </c>
      <c r="J47" s="12"/>
      <c r="K47" s="16"/>
      <c r="L47" s="1"/>
    </row>
    <row r="48" spans="2:12" ht="13.5" thickBot="1" x14ac:dyDescent="0.25">
      <c r="B48" s="13"/>
      <c r="C48" s="9"/>
      <c r="D48" s="61"/>
      <c r="E48" s="77"/>
      <c r="F48" s="62"/>
      <c r="G48" s="41"/>
      <c r="H48" s="20" t="s">
        <v>32</v>
      </c>
      <c r="I48" s="22">
        <f>I46*$J$4</f>
        <v>0</v>
      </c>
      <c r="J48" s="12"/>
      <c r="K48" s="16"/>
      <c r="L48" s="1"/>
    </row>
    <row r="49" spans="2:12" ht="13.5" thickBot="1" x14ac:dyDescent="0.25">
      <c r="B49" s="13"/>
      <c r="C49" s="9"/>
      <c r="D49" s="61"/>
      <c r="E49" s="62"/>
      <c r="F49" s="13"/>
      <c r="G49" s="41"/>
      <c r="H49" s="20" t="s">
        <v>34</v>
      </c>
      <c r="I49" s="22">
        <f>$J$6*(I46-I47+I48)</f>
        <v>0</v>
      </c>
      <c r="J49" s="12"/>
      <c r="K49" s="16"/>
      <c r="L49" s="1"/>
    </row>
    <row r="50" spans="2:12" ht="13.5" thickBot="1" x14ac:dyDescent="0.25">
      <c r="B50" s="13"/>
      <c r="C50" s="9"/>
      <c r="D50" s="61"/>
      <c r="E50" s="62"/>
      <c r="F50" s="13"/>
      <c r="G50" s="41"/>
      <c r="H50" s="20" t="s">
        <v>467</v>
      </c>
      <c r="I50" s="73"/>
      <c r="J50" s="21">
        <f>I46-I47+I48+I49</f>
        <v>0</v>
      </c>
      <c r="K50" s="16"/>
      <c r="L50" s="1"/>
    </row>
    <row r="51" spans="2:12" ht="13.5" thickBot="1" x14ac:dyDescent="0.25">
      <c r="B51" s="13"/>
      <c r="C51" s="9"/>
      <c r="D51" s="61"/>
      <c r="E51" s="62"/>
      <c r="F51" s="13"/>
      <c r="G51" s="41"/>
      <c r="H51" s="20"/>
      <c r="I51" s="10"/>
      <c r="J51" s="12"/>
      <c r="K51" s="16"/>
      <c r="L51" s="1"/>
    </row>
    <row r="52" spans="2:12" ht="13.5" thickBot="1" x14ac:dyDescent="0.25">
      <c r="B52" s="13"/>
      <c r="C52" s="9"/>
      <c r="D52" s="9"/>
      <c r="E52" s="9"/>
      <c r="F52" s="76"/>
      <c r="G52" s="41"/>
      <c r="H52" s="20" t="s">
        <v>470</v>
      </c>
      <c r="I52" s="60">
        <f>SUM(J10:J44)</f>
        <v>0</v>
      </c>
      <c r="J52" s="12"/>
      <c r="K52" s="16"/>
      <c r="L52" s="1"/>
    </row>
    <row r="53" spans="2:12" ht="13.5" thickBot="1" x14ac:dyDescent="0.25">
      <c r="B53" s="13"/>
      <c r="C53" s="9"/>
      <c r="D53" s="9"/>
      <c r="E53" s="9"/>
      <c r="F53" s="76"/>
      <c r="G53" s="41"/>
      <c r="H53" s="20" t="s">
        <v>471</v>
      </c>
      <c r="I53" s="21">
        <f>I52*$J$5</f>
        <v>0</v>
      </c>
      <c r="J53" s="12"/>
      <c r="K53" s="16"/>
      <c r="L53" s="1"/>
    </row>
    <row r="54" spans="2:12" ht="13.5" thickBot="1" x14ac:dyDescent="0.25">
      <c r="B54" s="13"/>
      <c r="C54" s="9"/>
      <c r="D54" s="9"/>
      <c r="E54" s="9"/>
      <c r="F54" s="76"/>
      <c r="G54" s="41"/>
      <c r="H54" s="20" t="s">
        <v>35</v>
      </c>
      <c r="I54" s="21">
        <f>$J$7*I53</f>
        <v>0</v>
      </c>
      <c r="J54" s="12"/>
      <c r="K54" s="16"/>
      <c r="L54" s="1"/>
    </row>
    <row r="55" spans="2:12" ht="13.5" thickBot="1" x14ac:dyDescent="0.25">
      <c r="B55" s="13"/>
      <c r="C55" s="9"/>
      <c r="D55" s="9"/>
      <c r="E55" s="9"/>
      <c r="F55" s="76"/>
      <c r="G55" s="41"/>
      <c r="H55" s="20" t="s">
        <v>468</v>
      </c>
      <c r="I55" s="10"/>
      <c r="J55" s="21">
        <f>I53+I54</f>
        <v>0</v>
      </c>
      <c r="K55" s="16"/>
      <c r="L55" s="1"/>
    </row>
    <row r="56" spans="2:12" ht="13.5" thickBot="1" x14ac:dyDescent="0.25">
      <c r="B56" s="13"/>
      <c r="C56" s="9"/>
      <c r="D56" s="9"/>
      <c r="E56" s="9"/>
      <c r="F56" s="76"/>
      <c r="G56" s="41"/>
      <c r="H56" s="20"/>
      <c r="I56" s="10"/>
      <c r="J56" s="12"/>
      <c r="K56" s="16"/>
      <c r="L56" s="1"/>
    </row>
    <row r="57" spans="2:12" ht="13.5" thickBot="1" x14ac:dyDescent="0.25">
      <c r="B57" s="13"/>
      <c r="C57" s="9"/>
      <c r="D57" s="61"/>
      <c r="E57" s="62"/>
      <c r="F57" s="78"/>
      <c r="G57" s="41"/>
      <c r="H57" s="20" t="s">
        <v>469</v>
      </c>
      <c r="I57" s="74"/>
      <c r="J57" s="21">
        <f>J50+J55</f>
        <v>0</v>
      </c>
      <c r="K57" s="16"/>
      <c r="L57" s="1"/>
    </row>
    <row r="58" spans="2:12" ht="13.5" thickBot="1" x14ac:dyDescent="0.25">
      <c r="B58" s="13"/>
      <c r="C58" s="9"/>
      <c r="D58" s="61"/>
      <c r="E58" s="62"/>
      <c r="F58" s="13"/>
      <c r="G58" s="13"/>
      <c r="H58" s="13"/>
      <c r="I58" s="27"/>
      <c r="J58" s="12"/>
      <c r="K58" s="16"/>
      <c r="L58" s="1"/>
    </row>
    <row r="59" spans="2:12" x14ac:dyDescent="0.2">
      <c r="C59" s="3"/>
      <c r="D59" s="83"/>
      <c r="E59" s="83"/>
      <c r="F59" s="2"/>
      <c r="G59" s="1"/>
      <c r="H59" s="1"/>
      <c r="I59" s="4"/>
      <c r="J59" s="6"/>
      <c r="K59" s="6"/>
      <c r="L59" s="2"/>
    </row>
    <row r="60" spans="2:12" x14ac:dyDescent="0.2">
      <c r="C60" s="3"/>
      <c r="D60" s="2"/>
      <c r="E60" s="2"/>
      <c r="F60" s="2"/>
      <c r="G60" s="2"/>
      <c r="H60" s="2"/>
      <c r="I60" s="31"/>
      <c r="J60" s="2"/>
      <c r="K60" s="2"/>
    </row>
  </sheetData>
  <sheetProtection sheet="1" objects="1" scenarios="1"/>
  <sortState ref="P9:P31">
    <sortCondition ref="P9"/>
  </sortState>
  <mergeCells count="47">
    <mergeCell ref="C6:E6"/>
    <mergeCell ref="D26:E26"/>
    <mergeCell ref="D28:E28"/>
    <mergeCell ref="D25:E25"/>
    <mergeCell ref="D27:E27"/>
    <mergeCell ref="D11:E11"/>
    <mergeCell ref="D14:E14"/>
    <mergeCell ref="D24:E24"/>
    <mergeCell ref="D22:E22"/>
    <mergeCell ref="D16:E16"/>
    <mergeCell ref="D21:E21"/>
    <mergeCell ref="D20:E20"/>
    <mergeCell ref="D23:E23"/>
    <mergeCell ref="D17:E17"/>
    <mergeCell ref="D30:E30"/>
    <mergeCell ref="D32:E32"/>
    <mergeCell ref="D37:E37"/>
    <mergeCell ref="D31:E31"/>
    <mergeCell ref="D29:E29"/>
    <mergeCell ref="P3:Q3"/>
    <mergeCell ref="D18:E18"/>
    <mergeCell ref="D19:E19"/>
    <mergeCell ref="D15:E15"/>
    <mergeCell ref="H3:I3"/>
    <mergeCell ref="D9:E9"/>
    <mergeCell ref="D12:E12"/>
    <mergeCell ref="H4:I4"/>
    <mergeCell ref="H5:I5"/>
    <mergeCell ref="C3:D3"/>
    <mergeCell ref="C7:D7"/>
    <mergeCell ref="H6:I6"/>
    <mergeCell ref="H7:I7"/>
    <mergeCell ref="C4:D4"/>
    <mergeCell ref="D13:E13"/>
    <mergeCell ref="D10:E10"/>
    <mergeCell ref="D59:E59"/>
    <mergeCell ref="D35:E35"/>
    <mergeCell ref="D36:E36"/>
    <mergeCell ref="D33:E33"/>
    <mergeCell ref="D44:E44"/>
    <mergeCell ref="D39:E39"/>
    <mergeCell ref="D40:E40"/>
    <mergeCell ref="D41:E41"/>
    <mergeCell ref="D42:E42"/>
    <mergeCell ref="D43:E43"/>
    <mergeCell ref="D34:E34"/>
    <mergeCell ref="D38:E38"/>
  </mergeCells>
  <phoneticPr fontId="0" type="noConversion"/>
  <dataValidations count="3">
    <dataValidation type="list" errorStyle="information" allowBlank="1" showInputMessage="1" showErrorMessage="1" errorTitle="Ongeldige keuze" error="Maak een keuze uit de lijst met behulp van het keuzepijltje aan de rechterkant." promptTitle="Aanwijzing" prompt="Kies eerst de productgroep en kies vervolgens in de eerstvolgende witte regel het materiaal dat je daarvan nodig hebt." sqref="E7">
      <formula1>Productgroep</formula1>
    </dataValidation>
    <dataValidation type="list" errorStyle="information" allowBlank="1" showInputMessage="1" showErrorMessage="1" errorTitle="Ongeldige keuze" error="Maak een keuze uit de lijst met behulp van het keuzepijltje aan de rechterkant." sqref="D9:E9">
      <formula1>$Q$9:$Q$21</formula1>
    </dataValidation>
    <dataValidation type="list" errorStyle="information" allowBlank="1" showInputMessage="1" showErrorMessage="1" errorTitle="Ongeldige keuze" error="Maak een keuze uit de lijst met behulp van het keuzepijltje aan de rechterkant." sqref="D10:E44">
      <formula1>$Q$8:$Q$9</formula1>
    </dataValidation>
  </dataValidations>
  <pageMargins left="0.65" right="0" top="0.43307086614173229" bottom="0.39370078740157483" header="0.51181102362204722" footer="0.51181102362204722"/>
  <pageSetup paperSize="9" scale="76" orientation="portrait" r:id="rId1"/>
  <headerFooter alignWithMargins="0">
    <oddFooter>&amp;C&amp;F</oddFooter>
  </headerFooter>
  <colBreaks count="1" manualBreakCount="1">
    <brk id="11" max="1048575" man="1"/>
  </colBreaks>
  <ignoredErrors>
    <ignoredError sqref="I9" unlockedFormula="1"/>
  </ignoredErrors>
  <drawing r:id="rId2"/>
  <legacyDrawing r:id="rId3"/>
  <controls>
    <mc:AlternateContent xmlns:mc="http://schemas.openxmlformats.org/markup-compatibility/2006">
      <mc:Choice Requires="x14">
        <control shapeId="1050" r:id="rId4" name="printknop">
          <controlPr defaultSize="0" autoLine="0" r:id="rId5">
            <anchor moveWithCells="1">
              <from>
                <xdr:col>9</xdr:col>
                <xdr:colOff>180975</xdr:colOff>
                <xdr:row>59</xdr:row>
                <xdr:rowOff>0</xdr:rowOff>
              </from>
              <to>
                <xdr:col>11</xdr:col>
                <xdr:colOff>9525</xdr:colOff>
                <xdr:row>60</xdr:row>
                <xdr:rowOff>142875</xdr:rowOff>
              </to>
            </anchor>
          </controlPr>
        </control>
      </mc:Choice>
      <mc:Fallback>
        <control shapeId="1050" r:id="rId4" name="printknop"/>
      </mc:Fallback>
    </mc:AlternateContent>
    <mc:AlternateContent xmlns:mc="http://schemas.openxmlformats.org/markup-compatibility/2006">
      <mc:Choice Requires="x14">
        <control shapeId="1051" r:id="rId6" name="reset">
          <controlPr defaultSize="0" autoLine="0" r:id="rId7">
            <anchor moveWithCells="1">
              <from>
                <xdr:col>8</xdr:col>
                <xdr:colOff>104775</xdr:colOff>
                <xdr:row>59</xdr:row>
                <xdr:rowOff>0</xdr:rowOff>
              </from>
              <to>
                <xdr:col>9</xdr:col>
                <xdr:colOff>114300</xdr:colOff>
                <xdr:row>60</xdr:row>
                <xdr:rowOff>142875</xdr:rowOff>
              </to>
            </anchor>
          </controlPr>
        </control>
      </mc:Choice>
      <mc:Fallback>
        <control shapeId="1051" r:id="rId6" name="reset"/>
      </mc:Fallback>
    </mc:AlternateContent>
    <mc:AlternateContent xmlns:mc="http://schemas.openxmlformats.org/markup-compatibility/2006">
      <mc:Choice Requires="x14">
        <control shapeId="1230" r:id="rId8" name="startknop">
          <controlPr defaultSize="0" autoLine="0" r:id="rId9">
            <anchor moveWithCells="1">
              <from>
                <xdr:col>5</xdr:col>
                <xdr:colOff>161925</xdr:colOff>
                <xdr:row>5</xdr:row>
                <xdr:rowOff>19050</xdr:rowOff>
              </from>
              <to>
                <xdr:col>6</xdr:col>
                <xdr:colOff>561975</xdr:colOff>
                <xdr:row>6</xdr:row>
                <xdr:rowOff>152400</xdr:rowOff>
              </to>
            </anchor>
          </controlPr>
        </control>
      </mc:Choice>
      <mc:Fallback>
        <control shapeId="1230" r:id="rId8" name="startknop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 filterMode="1">
    <pageSetUpPr autoPageBreaks="0"/>
  </sheetPr>
  <dimension ref="A1:L456"/>
  <sheetViews>
    <sheetView topLeftCell="A455" zoomScaleNormal="130" zoomScaleSheetLayoutView="100" workbookViewId="0">
      <selection activeCell="B1" sqref="B1:B550"/>
    </sheetView>
  </sheetViews>
  <sheetFormatPr defaultRowHeight="12.75" x14ac:dyDescent="0.2"/>
  <cols>
    <col min="1" max="1" width="41.85546875" style="55" bestFit="1" customWidth="1"/>
    <col min="2" max="2" width="69.85546875" style="45" customWidth="1"/>
    <col min="3" max="3" width="12.140625" style="59" bestFit="1" customWidth="1"/>
    <col min="4" max="4" width="12.5703125" style="54" bestFit="1" customWidth="1"/>
    <col min="5" max="5" width="16.140625" style="55" bestFit="1" customWidth="1"/>
    <col min="6" max="6" width="13.42578125" style="55" bestFit="1" customWidth="1"/>
    <col min="7" max="7" width="14.42578125" style="56" bestFit="1" customWidth="1"/>
    <col min="8" max="8" width="14.28515625" style="56" bestFit="1" customWidth="1"/>
    <col min="9" max="16384" width="9.140625" style="56"/>
  </cols>
  <sheetData>
    <row r="1" spans="1:8" s="51" customFormat="1" x14ac:dyDescent="0.2">
      <c r="A1" s="43" t="s">
        <v>36</v>
      </c>
      <c r="B1" s="44" t="s">
        <v>2</v>
      </c>
      <c r="C1" s="44" t="s">
        <v>37</v>
      </c>
      <c r="D1" s="64" t="s">
        <v>38</v>
      </c>
      <c r="E1" s="43" t="s">
        <v>39</v>
      </c>
      <c r="F1" s="65" t="s">
        <v>40</v>
      </c>
      <c r="G1" s="44" t="s">
        <v>41</v>
      </c>
      <c r="H1" s="44" t="s">
        <v>42</v>
      </c>
    </row>
    <row r="2" spans="1:8" hidden="1" x14ac:dyDescent="0.2">
      <c r="A2" s="32" t="s">
        <v>29</v>
      </c>
      <c r="B2" s="45" t="s">
        <v>43</v>
      </c>
      <c r="C2" s="66">
        <v>10010100</v>
      </c>
      <c r="D2" s="67">
        <v>17.579999999999998</v>
      </c>
      <c r="E2" s="55">
        <v>0.2</v>
      </c>
      <c r="F2" s="68">
        <v>0.35</v>
      </c>
      <c r="H2" s="56" t="s">
        <v>3</v>
      </c>
    </row>
    <row r="3" spans="1:8" hidden="1" x14ac:dyDescent="0.2">
      <c r="A3" s="32" t="s">
        <v>29</v>
      </c>
      <c r="B3" s="45" t="s">
        <v>44</v>
      </c>
      <c r="C3" s="69">
        <f t="shared" ref="C3:C12" si="0">C2+3</f>
        <v>10010103</v>
      </c>
      <c r="D3" s="67">
        <v>4.12</v>
      </c>
      <c r="E3" s="55">
        <v>0.2</v>
      </c>
      <c r="F3" s="68">
        <v>0.35</v>
      </c>
      <c r="H3" s="56" t="s">
        <v>3</v>
      </c>
    </row>
    <row r="4" spans="1:8" hidden="1" x14ac:dyDescent="0.2">
      <c r="A4" s="32" t="s">
        <v>29</v>
      </c>
      <c r="B4" s="45" t="s">
        <v>45</v>
      </c>
      <c r="C4" s="69">
        <f t="shared" si="0"/>
        <v>10010106</v>
      </c>
      <c r="D4" s="67">
        <v>4.2300000000000004</v>
      </c>
      <c r="E4" s="55">
        <v>0.3</v>
      </c>
      <c r="F4" s="68">
        <v>0.35</v>
      </c>
      <c r="H4" s="56" t="s">
        <v>3</v>
      </c>
    </row>
    <row r="5" spans="1:8" hidden="1" x14ac:dyDescent="0.2">
      <c r="A5" s="32" t="s">
        <v>29</v>
      </c>
      <c r="B5" s="45" t="s">
        <v>46</v>
      </c>
      <c r="C5" s="69">
        <f t="shared" si="0"/>
        <v>10010109</v>
      </c>
      <c r="D5" s="67">
        <v>0.68</v>
      </c>
      <c r="E5" s="55">
        <v>0.2</v>
      </c>
      <c r="F5" s="68">
        <v>0.35</v>
      </c>
      <c r="H5" s="56" t="s">
        <v>3</v>
      </c>
    </row>
    <row r="6" spans="1:8" hidden="1" x14ac:dyDescent="0.2">
      <c r="A6" s="32" t="s">
        <v>29</v>
      </c>
      <c r="B6" s="45" t="s">
        <v>47</v>
      </c>
      <c r="C6" s="69">
        <f t="shared" si="0"/>
        <v>10010112</v>
      </c>
      <c r="D6" s="67">
        <v>1.05</v>
      </c>
      <c r="E6" s="55">
        <v>0.2</v>
      </c>
      <c r="F6" s="68">
        <v>0.35</v>
      </c>
      <c r="H6" s="56" t="s">
        <v>3</v>
      </c>
    </row>
    <row r="7" spans="1:8" hidden="1" x14ac:dyDescent="0.2">
      <c r="A7" s="32" t="s">
        <v>29</v>
      </c>
      <c r="B7" s="45" t="s">
        <v>48</v>
      </c>
      <c r="C7" s="69">
        <f t="shared" si="0"/>
        <v>10010115</v>
      </c>
      <c r="D7" s="67">
        <v>3.02</v>
      </c>
      <c r="E7" s="55">
        <v>0.2</v>
      </c>
      <c r="F7" s="68">
        <v>0.35</v>
      </c>
      <c r="H7" s="56" t="s">
        <v>3</v>
      </c>
    </row>
    <row r="8" spans="1:8" hidden="1" x14ac:dyDescent="0.2">
      <c r="A8" s="32" t="s">
        <v>29</v>
      </c>
      <c r="B8" s="45" t="s">
        <v>49</v>
      </c>
      <c r="C8" s="69">
        <f t="shared" si="0"/>
        <v>10010118</v>
      </c>
      <c r="D8" s="67">
        <v>3.23</v>
      </c>
      <c r="E8" s="55">
        <v>0.2</v>
      </c>
      <c r="F8" s="68">
        <v>0.35</v>
      </c>
      <c r="H8" s="56" t="s">
        <v>3</v>
      </c>
    </row>
    <row r="9" spans="1:8" hidden="1" x14ac:dyDescent="0.2">
      <c r="A9" s="32" t="s">
        <v>29</v>
      </c>
      <c r="B9" s="45" t="s">
        <v>50</v>
      </c>
      <c r="C9" s="69">
        <f t="shared" si="0"/>
        <v>10010121</v>
      </c>
      <c r="D9" s="67">
        <v>3.39</v>
      </c>
      <c r="E9" s="55">
        <v>0.2</v>
      </c>
      <c r="F9" s="68">
        <v>0.35</v>
      </c>
      <c r="H9" s="56" t="s">
        <v>3</v>
      </c>
    </row>
    <row r="10" spans="1:8" hidden="1" x14ac:dyDescent="0.2">
      <c r="A10" s="32" t="s">
        <v>29</v>
      </c>
      <c r="B10" s="45" t="s">
        <v>51</v>
      </c>
      <c r="C10" s="69">
        <f t="shared" si="0"/>
        <v>10010124</v>
      </c>
      <c r="D10" s="67">
        <v>3.75</v>
      </c>
      <c r="E10" s="55">
        <v>0.2</v>
      </c>
      <c r="F10" s="68">
        <v>0.35</v>
      </c>
      <c r="H10" s="56" t="s">
        <v>3</v>
      </c>
    </row>
    <row r="11" spans="1:8" hidden="1" x14ac:dyDescent="0.2">
      <c r="A11" s="32" t="s">
        <v>29</v>
      </c>
      <c r="B11" s="45" t="s">
        <v>52</v>
      </c>
      <c r="C11" s="69">
        <f t="shared" si="0"/>
        <v>10010127</v>
      </c>
      <c r="D11" s="67">
        <v>7.2</v>
      </c>
      <c r="E11" s="55">
        <v>0.2</v>
      </c>
      <c r="F11" s="68">
        <v>0.35</v>
      </c>
      <c r="H11" s="56" t="s">
        <v>3</v>
      </c>
    </row>
    <row r="12" spans="1:8" hidden="1" x14ac:dyDescent="0.2">
      <c r="A12" s="32" t="s">
        <v>29</v>
      </c>
      <c r="B12" s="45" t="s">
        <v>53</v>
      </c>
      <c r="C12" s="69">
        <f t="shared" si="0"/>
        <v>10010130</v>
      </c>
      <c r="D12" s="67">
        <v>2.83</v>
      </c>
      <c r="E12" s="55">
        <v>0.2</v>
      </c>
      <c r="F12" s="68">
        <v>0.35</v>
      </c>
      <c r="H12" s="56" t="s">
        <v>3</v>
      </c>
    </row>
    <row r="13" spans="1:8" hidden="1" x14ac:dyDescent="0.2">
      <c r="A13" s="32" t="s">
        <v>25</v>
      </c>
      <c r="B13" s="48" t="s">
        <v>54</v>
      </c>
      <c r="C13" s="69">
        <v>10020100</v>
      </c>
      <c r="D13" s="67">
        <v>128.87</v>
      </c>
      <c r="E13" s="55">
        <v>0.25</v>
      </c>
      <c r="F13" s="68">
        <v>0.35</v>
      </c>
      <c r="H13" s="56" t="s">
        <v>3</v>
      </c>
    </row>
    <row r="14" spans="1:8" hidden="1" x14ac:dyDescent="0.2">
      <c r="A14" s="32" t="s">
        <v>25</v>
      </c>
      <c r="B14" s="48" t="s">
        <v>55</v>
      </c>
      <c r="C14" s="69">
        <f t="shared" ref="C14:C20" si="1">C13+3</f>
        <v>10020103</v>
      </c>
      <c r="D14" s="67">
        <v>192.72</v>
      </c>
      <c r="E14" s="55">
        <v>0.25</v>
      </c>
      <c r="F14" s="68">
        <v>0.35</v>
      </c>
      <c r="H14" s="56" t="s">
        <v>3</v>
      </c>
    </row>
    <row r="15" spans="1:8" hidden="1" x14ac:dyDescent="0.2">
      <c r="A15" s="32" t="s">
        <v>25</v>
      </c>
      <c r="B15" s="47" t="s">
        <v>56</v>
      </c>
      <c r="C15" s="69">
        <f t="shared" si="1"/>
        <v>10020106</v>
      </c>
      <c r="D15" s="67">
        <v>126</v>
      </c>
      <c r="E15" s="55">
        <v>0.25</v>
      </c>
      <c r="F15" s="68">
        <v>0.35</v>
      </c>
      <c r="H15" s="56" t="s">
        <v>3</v>
      </c>
    </row>
    <row r="16" spans="1:8" hidden="1" x14ac:dyDescent="0.2">
      <c r="A16" s="32" t="s">
        <v>25</v>
      </c>
      <c r="B16" s="47" t="s">
        <v>57</v>
      </c>
      <c r="C16" s="69">
        <f t="shared" si="1"/>
        <v>10020109</v>
      </c>
      <c r="D16" s="67">
        <v>172</v>
      </c>
      <c r="E16" s="55">
        <v>0.25</v>
      </c>
      <c r="F16" s="68">
        <v>0.35</v>
      </c>
      <c r="H16" s="56" t="s">
        <v>3</v>
      </c>
    </row>
    <row r="17" spans="1:8" hidden="1" x14ac:dyDescent="0.2">
      <c r="A17" s="32" t="s">
        <v>25</v>
      </c>
      <c r="B17" s="48" t="s">
        <v>58</v>
      </c>
      <c r="C17" s="69">
        <f t="shared" si="1"/>
        <v>10020112</v>
      </c>
      <c r="D17" s="67">
        <v>57.71</v>
      </c>
      <c r="E17" s="55">
        <v>0.2</v>
      </c>
      <c r="F17" s="68">
        <v>0.35</v>
      </c>
      <c r="H17" s="56" t="s">
        <v>3</v>
      </c>
    </row>
    <row r="18" spans="1:8" hidden="1" x14ac:dyDescent="0.2">
      <c r="A18" s="32" t="s">
        <v>25</v>
      </c>
      <c r="B18" s="47" t="s">
        <v>59</v>
      </c>
      <c r="C18" s="69">
        <f t="shared" si="1"/>
        <v>10020115</v>
      </c>
      <c r="D18" s="67">
        <v>35.700000000000003</v>
      </c>
      <c r="E18" s="55">
        <v>0.2</v>
      </c>
      <c r="F18" s="68">
        <v>0.35</v>
      </c>
      <c r="H18" s="56" t="s">
        <v>3</v>
      </c>
    </row>
    <row r="19" spans="1:8" hidden="1" x14ac:dyDescent="0.2">
      <c r="A19" s="32" t="s">
        <v>25</v>
      </c>
      <c r="B19" s="47" t="s">
        <v>60</v>
      </c>
      <c r="C19" s="69">
        <f t="shared" si="1"/>
        <v>10020118</v>
      </c>
      <c r="D19" s="67">
        <v>33.799999999999997</v>
      </c>
      <c r="E19" s="55">
        <v>0.2</v>
      </c>
      <c r="F19" s="68">
        <v>0.35</v>
      </c>
      <c r="H19" s="56" t="s">
        <v>3</v>
      </c>
    </row>
    <row r="20" spans="1:8" hidden="1" x14ac:dyDescent="0.2">
      <c r="A20" s="32" t="s">
        <v>25</v>
      </c>
      <c r="B20" s="47" t="s">
        <v>61</v>
      </c>
      <c r="C20" s="69">
        <f t="shared" si="1"/>
        <v>10020121</v>
      </c>
      <c r="D20" s="67">
        <v>35.700000000000003</v>
      </c>
      <c r="E20" s="55">
        <v>0.2</v>
      </c>
      <c r="F20" s="68">
        <v>0.35</v>
      </c>
      <c r="H20" s="56" t="s">
        <v>3</v>
      </c>
    </row>
    <row r="21" spans="1:8" hidden="1" x14ac:dyDescent="0.2">
      <c r="A21" s="32" t="s">
        <v>8</v>
      </c>
      <c r="B21" s="45" t="s">
        <v>62</v>
      </c>
      <c r="C21" s="69">
        <v>10030100</v>
      </c>
      <c r="D21" s="67">
        <v>0.04</v>
      </c>
      <c r="E21" s="55">
        <v>0</v>
      </c>
      <c r="F21" s="68">
        <v>0.35</v>
      </c>
      <c r="H21" s="56" t="s">
        <v>3</v>
      </c>
    </row>
    <row r="22" spans="1:8" hidden="1" x14ac:dyDescent="0.2">
      <c r="A22" s="32" t="s">
        <v>8</v>
      </c>
      <c r="B22" s="45" t="s">
        <v>63</v>
      </c>
      <c r="C22" s="69">
        <f>C21+3</f>
        <v>10030103</v>
      </c>
      <c r="D22" s="67">
        <v>0.05</v>
      </c>
      <c r="E22" s="55">
        <v>0</v>
      </c>
      <c r="F22" s="68">
        <v>0.35</v>
      </c>
      <c r="H22" s="56" t="s">
        <v>3</v>
      </c>
    </row>
    <row r="23" spans="1:8" hidden="1" x14ac:dyDescent="0.2">
      <c r="A23" s="32" t="s">
        <v>8</v>
      </c>
      <c r="B23" s="48" t="s">
        <v>472</v>
      </c>
      <c r="C23" s="69">
        <v>10030101</v>
      </c>
      <c r="D23" s="67">
        <v>8.4600000000000009</v>
      </c>
      <c r="E23" s="55">
        <v>0</v>
      </c>
      <c r="F23" s="68">
        <v>0.35</v>
      </c>
      <c r="H23" s="56" t="s">
        <v>3</v>
      </c>
    </row>
    <row r="24" spans="1:8" hidden="1" x14ac:dyDescent="0.2">
      <c r="A24" s="32" t="s">
        <v>8</v>
      </c>
      <c r="B24" s="52" t="s">
        <v>64</v>
      </c>
      <c r="C24" s="69">
        <f t="shared" ref="C24:C56" si="2">C23+3</f>
        <v>10030104</v>
      </c>
      <c r="D24" s="67">
        <v>0.33</v>
      </c>
      <c r="E24" s="55">
        <v>0</v>
      </c>
      <c r="F24" s="68">
        <v>0.35</v>
      </c>
      <c r="G24" s="53"/>
      <c r="H24" s="56" t="s">
        <v>3</v>
      </c>
    </row>
    <row r="25" spans="1:8" hidden="1" x14ac:dyDescent="0.2">
      <c r="A25" s="32" t="s">
        <v>8</v>
      </c>
      <c r="B25" s="52" t="s">
        <v>65</v>
      </c>
      <c r="C25" s="69">
        <f t="shared" si="2"/>
        <v>10030107</v>
      </c>
      <c r="D25" s="67">
        <v>0.26</v>
      </c>
      <c r="E25" s="55">
        <v>0</v>
      </c>
      <c r="F25" s="68">
        <v>0.35</v>
      </c>
      <c r="H25" s="56" t="s">
        <v>3</v>
      </c>
    </row>
    <row r="26" spans="1:8" hidden="1" x14ac:dyDescent="0.2">
      <c r="A26" s="32" t="s">
        <v>8</v>
      </c>
      <c r="B26" s="52" t="s">
        <v>66</v>
      </c>
      <c r="C26" s="69">
        <f t="shared" si="2"/>
        <v>10030110</v>
      </c>
      <c r="D26" s="67">
        <v>1.07</v>
      </c>
      <c r="E26" s="55">
        <v>0</v>
      </c>
      <c r="F26" s="68">
        <v>0.35</v>
      </c>
      <c r="H26" s="56" t="s">
        <v>3</v>
      </c>
    </row>
    <row r="27" spans="1:8" hidden="1" x14ac:dyDescent="0.2">
      <c r="A27" s="32" t="s">
        <v>8</v>
      </c>
      <c r="B27" s="52" t="s">
        <v>67</v>
      </c>
      <c r="C27" s="69">
        <f t="shared" si="2"/>
        <v>10030113</v>
      </c>
      <c r="D27" s="67">
        <v>0.36</v>
      </c>
      <c r="E27" s="55">
        <v>0</v>
      </c>
      <c r="F27" s="68">
        <v>0.35</v>
      </c>
      <c r="H27" s="56" t="s">
        <v>3</v>
      </c>
    </row>
    <row r="28" spans="1:8" hidden="1" x14ac:dyDescent="0.2">
      <c r="A28" s="32" t="s">
        <v>8</v>
      </c>
      <c r="B28" s="52" t="s">
        <v>68</v>
      </c>
      <c r="C28" s="69">
        <f t="shared" si="2"/>
        <v>10030116</v>
      </c>
      <c r="D28" s="67">
        <v>0.39</v>
      </c>
      <c r="E28" s="55">
        <v>0</v>
      </c>
      <c r="F28" s="68">
        <v>0.35</v>
      </c>
      <c r="H28" s="56" t="s">
        <v>3</v>
      </c>
    </row>
    <row r="29" spans="1:8" hidden="1" x14ac:dyDescent="0.2">
      <c r="A29" s="32" t="s">
        <v>8</v>
      </c>
      <c r="B29" s="45" t="s">
        <v>79</v>
      </c>
      <c r="C29" s="69">
        <f t="shared" si="2"/>
        <v>10030119</v>
      </c>
      <c r="D29" s="67">
        <v>1.6E-2</v>
      </c>
      <c r="E29" s="55">
        <v>0</v>
      </c>
      <c r="F29" s="68">
        <v>0.35</v>
      </c>
      <c r="H29" s="56" t="s">
        <v>3</v>
      </c>
    </row>
    <row r="30" spans="1:8" hidden="1" x14ac:dyDescent="0.2">
      <c r="A30" s="32" t="s">
        <v>8</v>
      </c>
      <c r="B30" s="45" t="s">
        <v>80</v>
      </c>
      <c r="C30" s="69">
        <f t="shared" si="2"/>
        <v>10030122</v>
      </c>
      <c r="D30" s="67">
        <v>1.7000000000000001E-2</v>
      </c>
      <c r="E30" s="55">
        <v>0</v>
      </c>
      <c r="F30" s="68">
        <v>0.35</v>
      </c>
      <c r="H30" s="56" t="s">
        <v>3</v>
      </c>
    </row>
    <row r="31" spans="1:8" hidden="1" x14ac:dyDescent="0.2">
      <c r="A31" s="32" t="s">
        <v>8</v>
      </c>
      <c r="B31" s="45" t="s">
        <v>81</v>
      </c>
      <c r="C31" s="69">
        <f t="shared" si="2"/>
        <v>10030125</v>
      </c>
      <c r="D31" s="67">
        <v>1.4E-2</v>
      </c>
      <c r="E31" s="55">
        <v>0</v>
      </c>
      <c r="F31" s="68">
        <v>0.35</v>
      </c>
      <c r="H31" s="56" t="s">
        <v>3</v>
      </c>
    </row>
    <row r="32" spans="1:8" hidden="1" x14ac:dyDescent="0.2">
      <c r="A32" s="32" t="s">
        <v>8</v>
      </c>
      <c r="B32" s="45" t="s">
        <v>82</v>
      </c>
      <c r="C32" s="69">
        <f t="shared" si="2"/>
        <v>10030128</v>
      </c>
      <c r="D32" s="67">
        <v>1.4999999999999999E-2</v>
      </c>
      <c r="E32" s="55">
        <v>0</v>
      </c>
      <c r="F32" s="68">
        <v>0.35</v>
      </c>
      <c r="H32" s="56" t="s">
        <v>3</v>
      </c>
    </row>
    <row r="33" spans="1:8" hidden="1" x14ac:dyDescent="0.2">
      <c r="A33" s="32" t="s">
        <v>8</v>
      </c>
      <c r="B33" s="45" t="s">
        <v>83</v>
      </c>
      <c r="C33" s="69">
        <f t="shared" si="2"/>
        <v>10030131</v>
      </c>
      <c r="D33" s="67">
        <v>1.7999999999999999E-2</v>
      </c>
      <c r="E33" s="55">
        <v>0</v>
      </c>
      <c r="F33" s="68">
        <v>0.35</v>
      </c>
      <c r="H33" s="56" t="s">
        <v>3</v>
      </c>
    </row>
    <row r="34" spans="1:8" hidden="1" x14ac:dyDescent="0.2">
      <c r="A34" s="32" t="s">
        <v>8</v>
      </c>
      <c r="B34" s="45" t="s">
        <v>84</v>
      </c>
      <c r="C34" s="69">
        <f t="shared" si="2"/>
        <v>10030134</v>
      </c>
      <c r="D34" s="67">
        <v>3.2000000000000001E-2</v>
      </c>
      <c r="E34" s="55">
        <v>0</v>
      </c>
      <c r="F34" s="68">
        <v>0.35</v>
      </c>
      <c r="H34" s="56" t="s">
        <v>3</v>
      </c>
    </row>
    <row r="35" spans="1:8" hidden="1" x14ac:dyDescent="0.2">
      <c r="A35" s="32" t="s">
        <v>8</v>
      </c>
      <c r="B35" s="45" t="s">
        <v>85</v>
      </c>
      <c r="C35" s="69">
        <f t="shared" si="2"/>
        <v>10030137</v>
      </c>
      <c r="D35" s="67">
        <v>2.1000000000000001E-2</v>
      </c>
      <c r="E35" s="55">
        <v>0</v>
      </c>
      <c r="F35" s="68">
        <v>0.35</v>
      </c>
      <c r="H35" s="56" t="s">
        <v>3</v>
      </c>
    </row>
    <row r="36" spans="1:8" hidden="1" x14ac:dyDescent="0.2">
      <c r="A36" s="32" t="s">
        <v>8</v>
      </c>
      <c r="B36" s="45" t="s">
        <v>86</v>
      </c>
      <c r="C36" s="69">
        <f t="shared" si="2"/>
        <v>10030140</v>
      </c>
      <c r="D36" s="67">
        <v>2.1000000000000001E-2</v>
      </c>
      <c r="E36" s="55">
        <v>0</v>
      </c>
      <c r="F36" s="68">
        <v>0.35</v>
      </c>
      <c r="H36" s="56" t="s">
        <v>3</v>
      </c>
    </row>
    <row r="37" spans="1:8" hidden="1" x14ac:dyDescent="0.2">
      <c r="A37" s="32" t="s">
        <v>8</v>
      </c>
      <c r="B37" s="45" t="s">
        <v>87</v>
      </c>
      <c r="C37" s="69">
        <f t="shared" si="2"/>
        <v>10030143</v>
      </c>
      <c r="D37" s="67">
        <v>2.5000000000000001E-2</v>
      </c>
      <c r="E37" s="55">
        <v>0</v>
      </c>
      <c r="F37" s="68">
        <v>0.35</v>
      </c>
      <c r="H37" s="56" t="s">
        <v>3</v>
      </c>
    </row>
    <row r="38" spans="1:8" hidden="1" x14ac:dyDescent="0.2">
      <c r="A38" s="32" t="s">
        <v>8</v>
      </c>
      <c r="B38" s="45" t="s">
        <v>88</v>
      </c>
      <c r="C38" s="69">
        <f t="shared" si="2"/>
        <v>10030146</v>
      </c>
      <c r="D38" s="67">
        <v>2.9000000000000001E-2</v>
      </c>
      <c r="E38" s="55">
        <v>0</v>
      </c>
      <c r="F38" s="68">
        <v>0.35</v>
      </c>
      <c r="H38" s="56" t="s">
        <v>3</v>
      </c>
    </row>
    <row r="39" spans="1:8" hidden="1" x14ac:dyDescent="0.2">
      <c r="A39" s="32" t="s">
        <v>8</v>
      </c>
      <c r="B39" s="45" t="s">
        <v>89</v>
      </c>
      <c r="C39" s="69">
        <f t="shared" si="2"/>
        <v>10030149</v>
      </c>
      <c r="D39" s="67">
        <v>3.4000000000000002E-2</v>
      </c>
      <c r="E39" s="55">
        <v>0</v>
      </c>
      <c r="F39" s="68">
        <v>0.35</v>
      </c>
      <c r="H39" s="56" t="s">
        <v>3</v>
      </c>
    </row>
    <row r="40" spans="1:8" hidden="1" x14ac:dyDescent="0.2">
      <c r="A40" s="32" t="s">
        <v>8</v>
      </c>
      <c r="B40" s="45" t="s">
        <v>90</v>
      </c>
      <c r="C40" s="69">
        <f t="shared" si="2"/>
        <v>10030152</v>
      </c>
      <c r="D40" s="67">
        <v>3.7999999999999999E-2</v>
      </c>
      <c r="E40" s="55">
        <v>0</v>
      </c>
      <c r="F40" s="68">
        <v>0.35</v>
      </c>
      <c r="H40" s="56" t="s">
        <v>3</v>
      </c>
    </row>
    <row r="41" spans="1:8" hidden="1" x14ac:dyDescent="0.2">
      <c r="A41" s="32" t="s">
        <v>8</v>
      </c>
      <c r="B41" s="45" t="s">
        <v>91</v>
      </c>
      <c r="C41" s="69">
        <f t="shared" si="2"/>
        <v>10030155</v>
      </c>
      <c r="D41" s="67">
        <v>1.9E-2</v>
      </c>
      <c r="E41" s="55">
        <v>0</v>
      </c>
      <c r="F41" s="68">
        <v>0.35</v>
      </c>
      <c r="H41" s="56" t="s">
        <v>3</v>
      </c>
    </row>
    <row r="42" spans="1:8" hidden="1" x14ac:dyDescent="0.2">
      <c r="A42" s="32" t="s">
        <v>8</v>
      </c>
      <c r="B42" s="45" t="s">
        <v>92</v>
      </c>
      <c r="C42" s="69">
        <f t="shared" si="2"/>
        <v>10030158</v>
      </c>
      <c r="D42" s="67">
        <v>2.1000000000000001E-2</v>
      </c>
      <c r="E42" s="55">
        <v>0</v>
      </c>
      <c r="F42" s="68">
        <v>0.35</v>
      </c>
      <c r="H42" s="56" t="s">
        <v>3</v>
      </c>
    </row>
    <row r="43" spans="1:8" hidden="1" x14ac:dyDescent="0.2">
      <c r="A43" s="32" t="s">
        <v>8</v>
      </c>
      <c r="B43" s="45" t="s">
        <v>93</v>
      </c>
      <c r="C43" s="69">
        <f t="shared" si="2"/>
        <v>10030161</v>
      </c>
      <c r="D43" s="67">
        <v>2.1000000000000001E-2</v>
      </c>
      <c r="E43" s="55">
        <v>0</v>
      </c>
      <c r="F43" s="68">
        <v>0.35</v>
      </c>
      <c r="H43" s="56" t="s">
        <v>3</v>
      </c>
    </row>
    <row r="44" spans="1:8" hidden="1" x14ac:dyDescent="0.2">
      <c r="A44" s="32" t="s">
        <v>8</v>
      </c>
      <c r="B44" s="45" t="s">
        <v>94</v>
      </c>
      <c r="C44" s="69">
        <f t="shared" si="2"/>
        <v>10030164</v>
      </c>
      <c r="D44" s="67">
        <v>2.1999999999999999E-2</v>
      </c>
      <c r="E44" s="55">
        <v>0</v>
      </c>
      <c r="F44" s="68">
        <v>0.35</v>
      </c>
      <c r="H44" s="56" t="s">
        <v>3</v>
      </c>
    </row>
    <row r="45" spans="1:8" hidden="1" x14ac:dyDescent="0.2">
      <c r="A45" s="32" t="s">
        <v>8</v>
      </c>
      <c r="B45" s="45" t="s">
        <v>95</v>
      </c>
      <c r="C45" s="69">
        <f t="shared" si="2"/>
        <v>10030167</v>
      </c>
      <c r="D45" s="67">
        <v>2.5000000000000001E-2</v>
      </c>
      <c r="E45" s="55">
        <v>0</v>
      </c>
      <c r="F45" s="68">
        <v>0.35</v>
      </c>
      <c r="H45" s="56" t="s">
        <v>3</v>
      </c>
    </row>
    <row r="46" spans="1:8" hidden="1" x14ac:dyDescent="0.2">
      <c r="A46" s="32" t="s">
        <v>8</v>
      </c>
      <c r="B46" s="45" t="s">
        <v>96</v>
      </c>
      <c r="C46" s="69">
        <f t="shared" si="2"/>
        <v>10030170</v>
      </c>
      <c r="D46" s="67">
        <v>3.4000000000000002E-2</v>
      </c>
      <c r="E46" s="55">
        <v>0</v>
      </c>
      <c r="F46" s="68">
        <v>0.35</v>
      </c>
      <c r="H46" s="56" t="s">
        <v>3</v>
      </c>
    </row>
    <row r="47" spans="1:8" hidden="1" x14ac:dyDescent="0.2">
      <c r="A47" s="32" t="s">
        <v>8</v>
      </c>
      <c r="B47" s="52" t="s">
        <v>69</v>
      </c>
      <c r="C47" s="69">
        <f t="shared" si="2"/>
        <v>10030173</v>
      </c>
      <c r="D47" s="67">
        <v>0.32</v>
      </c>
      <c r="E47" s="55">
        <v>0</v>
      </c>
      <c r="F47" s="68">
        <v>0.35</v>
      </c>
      <c r="H47" s="56" t="s">
        <v>3</v>
      </c>
    </row>
    <row r="48" spans="1:8" hidden="1" x14ac:dyDescent="0.2">
      <c r="A48" s="32" t="s">
        <v>8</v>
      </c>
      <c r="B48" s="52" t="s">
        <v>70</v>
      </c>
      <c r="C48" s="69">
        <f t="shared" si="2"/>
        <v>10030176</v>
      </c>
      <c r="D48" s="67">
        <v>0.44</v>
      </c>
      <c r="E48" s="55">
        <v>0</v>
      </c>
      <c r="F48" s="68">
        <v>0.35</v>
      </c>
      <c r="H48" s="56" t="s">
        <v>3</v>
      </c>
    </row>
    <row r="49" spans="1:12" hidden="1" x14ac:dyDescent="0.2">
      <c r="A49" s="32" t="s">
        <v>8</v>
      </c>
      <c r="B49" s="52" t="s">
        <v>71</v>
      </c>
      <c r="C49" s="69">
        <f t="shared" si="2"/>
        <v>10030179</v>
      </c>
      <c r="D49" s="67">
        <v>0.56999999999999995</v>
      </c>
      <c r="E49" s="55">
        <v>0</v>
      </c>
      <c r="F49" s="68">
        <v>0.35</v>
      </c>
      <c r="H49" s="56" t="s">
        <v>3</v>
      </c>
    </row>
    <row r="50" spans="1:12" hidden="1" x14ac:dyDescent="0.2">
      <c r="A50" s="32" t="s">
        <v>8</v>
      </c>
      <c r="B50" s="45" t="s">
        <v>72</v>
      </c>
      <c r="C50" s="69">
        <f t="shared" si="2"/>
        <v>10030182</v>
      </c>
      <c r="D50" s="67">
        <v>0.01</v>
      </c>
      <c r="E50" s="55">
        <v>0</v>
      </c>
      <c r="F50" s="68">
        <v>0.35</v>
      </c>
      <c r="H50" s="56" t="s">
        <v>3</v>
      </c>
    </row>
    <row r="51" spans="1:12" hidden="1" x14ac:dyDescent="0.2">
      <c r="A51" s="32" t="s">
        <v>8</v>
      </c>
      <c r="B51" s="45" t="s">
        <v>73</v>
      </c>
      <c r="C51" s="69">
        <f t="shared" si="2"/>
        <v>10030185</v>
      </c>
      <c r="D51" s="67">
        <v>0.01</v>
      </c>
      <c r="E51" s="55">
        <v>0</v>
      </c>
      <c r="F51" s="68">
        <v>0.35</v>
      </c>
      <c r="H51" s="56" t="s">
        <v>3</v>
      </c>
    </row>
    <row r="52" spans="1:12" hidden="1" x14ac:dyDescent="0.2">
      <c r="A52" s="32" t="s">
        <v>8</v>
      </c>
      <c r="B52" s="45" t="s">
        <v>74</v>
      </c>
      <c r="C52" s="69">
        <f t="shared" si="2"/>
        <v>10030188</v>
      </c>
      <c r="D52" s="67">
        <v>0.01</v>
      </c>
      <c r="E52" s="55">
        <v>0</v>
      </c>
      <c r="F52" s="68">
        <v>0.35</v>
      </c>
      <c r="H52" s="56" t="s">
        <v>3</v>
      </c>
    </row>
    <row r="53" spans="1:12" hidden="1" x14ac:dyDescent="0.2">
      <c r="A53" s="32" t="s">
        <v>8</v>
      </c>
      <c r="B53" s="45" t="s">
        <v>75</v>
      </c>
      <c r="C53" s="69">
        <f t="shared" si="2"/>
        <v>10030191</v>
      </c>
      <c r="D53" s="67">
        <v>0.02</v>
      </c>
      <c r="E53" s="55">
        <v>0</v>
      </c>
      <c r="F53" s="68">
        <v>0.35</v>
      </c>
      <c r="H53" s="56" t="s">
        <v>3</v>
      </c>
    </row>
    <row r="54" spans="1:12" hidden="1" x14ac:dyDescent="0.2">
      <c r="A54" s="32" t="s">
        <v>8</v>
      </c>
      <c r="B54" s="45" t="s">
        <v>76</v>
      </c>
      <c r="C54" s="69">
        <f t="shared" si="2"/>
        <v>10030194</v>
      </c>
      <c r="D54" s="67">
        <v>0.02</v>
      </c>
      <c r="E54" s="55">
        <v>0</v>
      </c>
      <c r="F54" s="68">
        <v>0.35</v>
      </c>
      <c r="H54" s="56" t="s">
        <v>3</v>
      </c>
    </row>
    <row r="55" spans="1:12" hidden="1" x14ac:dyDescent="0.2">
      <c r="A55" s="32" t="s">
        <v>8</v>
      </c>
      <c r="B55" s="45" t="s">
        <v>77</v>
      </c>
      <c r="C55" s="69">
        <f t="shared" si="2"/>
        <v>10030197</v>
      </c>
      <c r="D55" s="67">
        <v>0.13</v>
      </c>
      <c r="E55" s="55">
        <v>0</v>
      </c>
      <c r="F55" s="68">
        <v>0.35</v>
      </c>
      <c r="H55" s="56" t="s">
        <v>3</v>
      </c>
      <c r="I55" s="49"/>
      <c r="J55" s="49"/>
      <c r="K55" s="49"/>
      <c r="L55" s="49"/>
    </row>
    <row r="56" spans="1:12" hidden="1" x14ac:dyDescent="0.2">
      <c r="A56" s="32" t="s">
        <v>8</v>
      </c>
      <c r="B56" s="45" t="s">
        <v>78</v>
      </c>
      <c r="C56" s="69">
        <f t="shared" si="2"/>
        <v>10030200</v>
      </c>
      <c r="D56" s="67">
        <v>0.18</v>
      </c>
      <c r="E56" s="55">
        <v>0</v>
      </c>
      <c r="F56" s="68">
        <v>0.35</v>
      </c>
      <c r="H56" s="56" t="s">
        <v>3</v>
      </c>
    </row>
    <row r="57" spans="1:12" hidden="1" x14ac:dyDescent="0.2">
      <c r="A57" s="32" t="s">
        <v>12</v>
      </c>
      <c r="B57" s="45" t="s">
        <v>476</v>
      </c>
      <c r="C57" s="69">
        <v>10040100</v>
      </c>
      <c r="D57" s="67">
        <v>3.6</v>
      </c>
      <c r="E57" s="55">
        <v>0.2</v>
      </c>
      <c r="F57" s="68">
        <v>0.35</v>
      </c>
      <c r="H57" s="56" t="s">
        <v>3</v>
      </c>
    </row>
    <row r="58" spans="1:12" hidden="1" x14ac:dyDescent="0.2">
      <c r="A58" s="32" t="s">
        <v>12</v>
      </c>
      <c r="B58" s="45" t="s">
        <v>477</v>
      </c>
      <c r="C58" s="69">
        <f t="shared" ref="C58:C68" si="3">C57+3</f>
        <v>10040103</v>
      </c>
      <c r="D58" s="67">
        <v>6.85</v>
      </c>
      <c r="E58" s="55">
        <v>0.26</v>
      </c>
      <c r="F58" s="68">
        <v>0.35</v>
      </c>
      <c r="H58" s="56" t="s">
        <v>3</v>
      </c>
    </row>
    <row r="59" spans="1:12" hidden="1" x14ac:dyDescent="0.2">
      <c r="A59" s="32" t="s">
        <v>12</v>
      </c>
      <c r="B59" s="45" t="s">
        <v>478</v>
      </c>
      <c r="C59" s="69">
        <f t="shared" si="3"/>
        <v>10040106</v>
      </c>
      <c r="D59" s="67">
        <v>4.45</v>
      </c>
      <c r="E59" s="55">
        <v>0.22</v>
      </c>
      <c r="F59" s="68">
        <v>0.35</v>
      </c>
      <c r="H59" s="56" t="s">
        <v>3</v>
      </c>
    </row>
    <row r="60" spans="1:12" hidden="1" x14ac:dyDescent="0.2">
      <c r="A60" s="32" t="s">
        <v>12</v>
      </c>
      <c r="B60" s="45" t="s">
        <v>479</v>
      </c>
      <c r="C60" s="69">
        <f t="shared" si="3"/>
        <v>10040109</v>
      </c>
      <c r="D60" s="67">
        <v>6.87</v>
      </c>
      <c r="E60" s="55">
        <v>0.33</v>
      </c>
      <c r="F60" s="68">
        <v>0.35</v>
      </c>
      <c r="H60" s="56" t="s">
        <v>3</v>
      </c>
      <c r="I60" s="49"/>
      <c r="J60" s="49"/>
      <c r="K60" s="49"/>
      <c r="L60" s="49"/>
    </row>
    <row r="61" spans="1:12" hidden="1" x14ac:dyDescent="0.2">
      <c r="A61" s="32" t="s">
        <v>12</v>
      </c>
      <c r="B61" s="45" t="s">
        <v>480</v>
      </c>
      <c r="C61" s="69">
        <f t="shared" si="3"/>
        <v>10040112</v>
      </c>
      <c r="D61" s="67">
        <v>11.56</v>
      </c>
      <c r="E61" s="55">
        <v>0.37</v>
      </c>
      <c r="F61" s="68">
        <v>0.35</v>
      </c>
      <c r="H61" s="56" t="s">
        <v>3</v>
      </c>
      <c r="I61" s="49"/>
      <c r="J61" s="49"/>
      <c r="K61" s="49"/>
      <c r="L61" s="49"/>
    </row>
    <row r="62" spans="1:12" hidden="1" x14ac:dyDescent="0.2">
      <c r="A62" s="32" t="s">
        <v>12</v>
      </c>
      <c r="B62" s="45" t="s">
        <v>481</v>
      </c>
      <c r="C62" s="69">
        <f t="shared" si="3"/>
        <v>10040115</v>
      </c>
      <c r="D62" s="67">
        <v>8.67</v>
      </c>
      <c r="E62" s="55">
        <v>0.35</v>
      </c>
      <c r="F62" s="68">
        <v>0.35</v>
      </c>
      <c r="H62" s="56" t="s">
        <v>3</v>
      </c>
    </row>
    <row r="63" spans="1:12" hidden="1" x14ac:dyDescent="0.2">
      <c r="A63" s="32" t="s">
        <v>12</v>
      </c>
      <c r="B63" s="45" t="s">
        <v>482</v>
      </c>
      <c r="C63" s="69">
        <f t="shared" si="3"/>
        <v>10040118</v>
      </c>
      <c r="D63" s="67">
        <v>8.8000000000000007</v>
      </c>
      <c r="E63" s="55">
        <v>0.33</v>
      </c>
      <c r="F63" s="68">
        <v>0.35</v>
      </c>
      <c r="H63" s="56" t="s">
        <v>3</v>
      </c>
    </row>
    <row r="64" spans="1:12" hidden="1" x14ac:dyDescent="0.2">
      <c r="A64" s="32" t="s">
        <v>12</v>
      </c>
      <c r="B64" s="45" t="s">
        <v>483</v>
      </c>
      <c r="C64" s="69">
        <f t="shared" si="3"/>
        <v>10040121</v>
      </c>
      <c r="D64" s="67">
        <v>13.6</v>
      </c>
      <c r="E64" s="55">
        <v>0.37</v>
      </c>
      <c r="F64" s="68">
        <v>0.35</v>
      </c>
      <c r="H64" s="56" t="s">
        <v>3</v>
      </c>
    </row>
    <row r="65" spans="1:8" hidden="1" x14ac:dyDescent="0.2">
      <c r="A65" s="32" t="s">
        <v>12</v>
      </c>
      <c r="B65" s="45" t="s">
        <v>484</v>
      </c>
      <c r="C65" s="69">
        <f t="shared" si="3"/>
        <v>10040124</v>
      </c>
      <c r="D65" s="67">
        <v>11.25</v>
      </c>
      <c r="E65" s="55">
        <v>0.35</v>
      </c>
      <c r="F65" s="68">
        <v>0.35</v>
      </c>
      <c r="H65" s="56" t="s">
        <v>3</v>
      </c>
    </row>
    <row r="66" spans="1:8" hidden="1" x14ac:dyDescent="0.2">
      <c r="A66" s="32" t="s">
        <v>12</v>
      </c>
      <c r="B66" s="45" t="s">
        <v>485</v>
      </c>
      <c r="C66" s="69">
        <f t="shared" si="3"/>
        <v>10040127</v>
      </c>
      <c r="D66" s="67">
        <v>10.56</v>
      </c>
      <c r="E66" s="55">
        <v>0.2</v>
      </c>
      <c r="F66" s="68">
        <v>0.35</v>
      </c>
      <c r="H66" s="56" t="s">
        <v>3</v>
      </c>
    </row>
    <row r="67" spans="1:8" hidden="1" x14ac:dyDescent="0.2">
      <c r="A67" s="32" t="s">
        <v>12</v>
      </c>
      <c r="B67" s="45" t="s">
        <v>486</v>
      </c>
      <c r="C67" s="69">
        <f t="shared" si="3"/>
        <v>10040130</v>
      </c>
      <c r="D67" s="67">
        <v>15.51</v>
      </c>
      <c r="E67" s="55">
        <v>0.22</v>
      </c>
      <c r="F67" s="68">
        <v>0.35</v>
      </c>
      <c r="H67" s="56" t="s">
        <v>3</v>
      </c>
    </row>
    <row r="68" spans="1:8" hidden="1" x14ac:dyDescent="0.2">
      <c r="A68" s="32" t="s">
        <v>12</v>
      </c>
      <c r="B68" s="45" t="s">
        <v>487</v>
      </c>
      <c r="C68" s="69">
        <f t="shared" si="3"/>
        <v>10040133</v>
      </c>
      <c r="D68" s="67">
        <v>12.72</v>
      </c>
      <c r="E68" s="55">
        <v>0.22</v>
      </c>
      <c r="F68" s="68">
        <v>0.35</v>
      </c>
      <c r="H68" s="56" t="s">
        <v>3</v>
      </c>
    </row>
    <row r="69" spans="1:8" hidden="1" x14ac:dyDescent="0.2">
      <c r="A69" s="32" t="s">
        <v>28</v>
      </c>
      <c r="B69" s="45" t="s">
        <v>97</v>
      </c>
      <c r="C69" s="69">
        <v>10050100</v>
      </c>
      <c r="D69" s="67">
        <v>0.02</v>
      </c>
      <c r="E69" s="55">
        <v>5.0000000000000001E-3</v>
      </c>
      <c r="F69" s="68">
        <v>0.35</v>
      </c>
      <c r="H69" s="56" t="s">
        <v>3</v>
      </c>
    </row>
    <row r="70" spans="1:8" hidden="1" x14ac:dyDescent="0.2">
      <c r="A70" s="32" t="s">
        <v>28</v>
      </c>
      <c r="B70" s="45" t="s">
        <v>98</v>
      </c>
      <c r="C70" s="69">
        <f>C69+3</f>
        <v>10050103</v>
      </c>
      <c r="D70" s="67">
        <v>0.02</v>
      </c>
      <c r="E70" s="55">
        <v>5.0000000000000001E-3</v>
      </c>
      <c r="F70" s="68">
        <v>0.35</v>
      </c>
      <c r="H70" s="56" t="s">
        <v>3</v>
      </c>
    </row>
    <row r="71" spans="1:8" hidden="1" x14ac:dyDescent="0.2">
      <c r="A71" s="32" t="s">
        <v>28</v>
      </c>
      <c r="B71" s="45" t="s">
        <v>99</v>
      </c>
      <c r="C71" s="69">
        <f>C70+3</f>
        <v>10050106</v>
      </c>
      <c r="D71" s="67">
        <v>0.02</v>
      </c>
      <c r="E71" s="55">
        <v>5.0000000000000001E-3</v>
      </c>
      <c r="F71" s="68">
        <v>0.35</v>
      </c>
      <c r="H71" s="56" t="s">
        <v>3</v>
      </c>
    </row>
    <row r="72" spans="1:8" hidden="1" x14ac:dyDescent="0.2">
      <c r="A72" s="32" t="s">
        <v>28</v>
      </c>
      <c r="B72" s="45" t="s">
        <v>100</v>
      </c>
      <c r="C72" s="69">
        <f>C71+3</f>
        <v>10050109</v>
      </c>
      <c r="D72" s="67">
        <v>0.02</v>
      </c>
      <c r="E72" s="55">
        <v>5.0000000000000001E-3</v>
      </c>
      <c r="F72" s="68">
        <v>0.35</v>
      </c>
      <c r="H72" s="56" t="s">
        <v>3</v>
      </c>
    </row>
    <row r="73" spans="1:8" hidden="1" x14ac:dyDescent="0.2">
      <c r="A73" s="32" t="s">
        <v>28</v>
      </c>
      <c r="B73" s="45" t="s">
        <v>101</v>
      </c>
      <c r="C73" s="69">
        <f>C72+3</f>
        <v>10050112</v>
      </c>
      <c r="D73" s="67">
        <v>0.02</v>
      </c>
      <c r="E73" s="55">
        <v>5.0000000000000001E-3</v>
      </c>
      <c r="F73" s="68">
        <v>0.35</v>
      </c>
      <c r="H73" s="56" t="s">
        <v>3</v>
      </c>
    </row>
    <row r="74" spans="1:8" hidden="1" x14ac:dyDescent="0.2">
      <c r="A74" s="32" t="s">
        <v>28</v>
      </c>
      <c r="B74" s="45" t="s">
        <v>102</v>
      </c>
      <c r="C74" s="69">
        <f>C73+3</f>
        <v>10050115</v>
      </c>
      <c r="D74" s="67">
        <v>0.03</v>
      </c>
      <c r="E74" s="55">
        <v>5.0000000000000001E-3</v>
      </c>
      <c r="F74" s="68">
        <v>0.35</v>
      </c>
      <c r="H74" s="56" t="s">
        <v>3</v>
      </c>
    </row>
    <row r="75" spans="1:8" hidden="1" x14ac:dyDescent="0.2">
      <c r="A75" s="32" t="s">
        <v>28</v>
      </c>
      <c r="B75" s="45" t="s">
        <v>473</v>
      </c>
      <c r="C75" s="69">
        <f>C74+1</f>
        <v>10050116</v>
      </c>
      <c r="D75" s="67">
        <v>3.26</v>
      </c>
      <c r="E75" s="55">
        <v>0</v>
      </c>
      <c r="F75" s="68">
        <v>0.35</v>
      </c>
      <c r="H75" s="56" t="s">
        <v>3</v>
      </c>
    </row>
    <row r="76" spans="1:8" hidden="1" x14ac:dyDescent="0.2">
      <c r="A76" s="32" t="s">
        <v>28</v>
      </c>
      <c r="B76" s="45" t="s">
        <v>492</v>
      </c>
      <c r="C76" s="69">
        <f>C75+3</f>
        <v>10050119</v>
      </c>
      <c r="D76" s="67">
        <v>0.47</v>
      </c>
      <c r="E76" s="55">
        <v>0.1</v>
      </c>
      <c r="F76" s="68">
        <v>0.35</v>
      </c>
      <c r="H76" s="56" t="s">
        <v>3</v>
      </c>
    </row>
    <row r="77" spans="1:8" hidden="1" x14ac:dyDescent="0.2">
      <c r="A77" s="32" t="s">
        <v>28</v>
      </c>
      <c r="B77" s="45" t="s">
        <v>493</v>
      </c>
      <c r="C77" s="69">
        <f>C76+3</f>
        <v>10050122</v>
      </c>
      <c r="D77" s="67">
        <v>0.21</v>
      </c>
      <c r="E77" s="55">
        <v>0.06</v>
      </c>
      <c r="F77" s="68">
        <v>0.35</v>
      </c>
      <c r="H77" s="56" t="s">
        <v>3</v>
      </c>
    </row>
    <row r="78" spans="1:8" hidden="1" x14ac:dyDescent="0.2">
      <c r="A78" s="32" t="s">
        <v>28</v>
      </c>
      <c r="B78" s="45" t="s">
        <v>489</v>
      </c>
      <c r="C78" s="69">
        <f>C77+3</f>
        <v>10050125</v>
      </c>
      <c r="D78" s="67">
        <v>4.46</v>
      </c>
      <c r="E78" s="55">
        <v>0</v>
      </c>
      <c r="F78" s="68">
        <v>0.35</v>
      </c>
      <c r="H78" s="56" t="s">
        <v>3</v>
      </c>
    </row>
    <row r="79" spans="1:8" hidden="1" x14ac:dyDescent="0.2">
      <c r="A79" s="32" t="s">
        <v>28</v>
      </c>
      <c r="B79" s="45" t="s">
        <v>103</v>
      </c>
      <c r="C79" s="69">
        <f>C77+3</f>
        <v>10050125</v>
      </c>
      <c r="D79" s="67">
        <v>0.11</v>
      </c>
      <c r="E79" s="55">
        <v>0.06</v>
      </c>
      <c r="F79" s="68">
        <v>0.35</v>
      </c>
      <c r="H79" s="56" t="s">
        <v>3</v>
      </c>
    </row>
    <row r="80" spans="1:8" hidden="1" x14ac:dyDescent="0.2">
      <c r="A80" s="32" t="s">
        <v>28</v>
      </c>
      <c r="B80" s="45" t="s">
        <v>104</v>
      </c>
      <c r="C80" s="69">
        <f t="shared" ref="C80:C94" si="4">C79+3</f>
        <v>10050128</v>
      </c>
      <c r="D80" s="67">
        <v>0.12</v>
      </c>
      <c r="E80" s="55">
        <v>0.06</v>
      </c>
      <c r="F80" s="68">
        <v>0.35</v>
      </c>
      <c r="H80" s="56" t="s">
        <v>3</v>
      </c>
    </row>
    <row r="81" spans="1:8" hidden="1" x14ac:dyDescent="0.2">
      <c r="A81" s="32" t="s">
        <v>28</v>
      </c>
      <c r="B81" s="45" t="s">
        <v>105</v>
      </c>
      <c r="C81" s="69">
        <f t="shared" si="4"/>
        <v>10050131</v>
      </c>
      <c r="D81" s="67">
        <v>0.14000000000000001</v>
      </c>
      <c r="E81" s="55">
        <v>0.06</v>
      </c>
      <c r="F81" s="68">
        <v>0.35</v>
      </c>
      <c r="H81" s="56" t="s">
        <v>3</v>
      </c>
    </row>
    <row r="82" spans="1:8" hidden="1" x14ac:dyDescent="0.2">
      <c r="A82" s="32" t="s">
        <v>28</v>
      </c>
      <c r="B82" s="45" t="s">
        <v>106</v>
      </c>
      <c r="C82" s="69">
        <f t="shared" si="4"/>
        <v>10050134</v>
      </c>
      <c r="D82" s="67">
        <v>0.15</v>
      </c>
      <c r="E82" s="55">
        <v>0.06</v>
      </c>
      <c r="F82" s="68">
        <v>0.35</v>
      </c>
      <c r="H82" s="56" t="s">
        <v>3</v>
      </c>
    </row>
    <row r="83" spans="1:8" hidden="1" x14ac:dyDescent="0.2">
      <c r="A83" s="32" t="s">
        <v>28</v>
      </c>
      <c r="B83" s="45" t="s">
        <v>110</v>
      </c>
      <c r="C83" s="69">
        <f t="shared" si="4"/>
        <v>10050137</v>
      </c>
      <c r="D83" s="67">
        <v>1.29</v>
      </c>
      <c r="E83" s="55">
        <v>0</v>
      </c>
      <c r="F83" s="68">
        <v>0.35</v>
      </c>
      <c r="H83" s="56" t="s">
        <v>3</v>
      </c>
    </row>
    <row r="84" spans="1:8" hidden="1" x14ac:dyDescent="0.2">
      <c r="A84" s="32" t="s">
        <v>28</v>
      </c>
      <c r="B84" s="45" t="s">
        <v>111</v>
      </c>
      <c r="C84" s="69">
        <f t="shared" si="4"/>
        <v>10050140</v>
      </c>
      <c r="D84" s="67">
        <v>1.29</v>
      </c>
      <c r="E84" s="55">
        <v>0</v>
      </c>
      <c r="F84" s="68">
        <v>0.35</v>
      </c>
      <c r="H84" s="56" t="s">
        <v>3</v>
      </c>
    </row>
    <row r="85" spans="1:8" hidden="1" x14ac:dyDescent="0.2">
      <c r="A85" s="32" t="s">
        <v>28</v>
      </c>
      <c r="B85" s="45" t="s">
        <v>112</v>
      </c>
      <c r="C85" s="69">
        <f t="shared" si="4"/>
        <v>10050143</v>
      </c>
      <c r="D85" s="67">
        <v>1.29</v>
      </c>
      <c r="E85" s="55">
        <v>0</v>
      </c>
      <c r="F85" s="68">
        <v>0.35</v>
      </c>
      <c r="H85" s="56" t="s">
        <v>3</v>
      </c>
    </row>
    <row r="86" spans="1:8" hidden="1" x14ac:dyDescent="0.2">
      <c r="A86" s="32" t="s">
        <v>28</v>
      </c>
      <c r="B86" s="45" t="s">
        <v>113</v>
      </c>
      <c r="C86" s="69">
        <f t="shared" si="4"/>
        <v>10050146</v>
      </c>
      <c r="D86" s="67">
        <v>1.29</v>
      </c>
      <c r="E86" s="55">
        <v>0</v>
      </c>
      <c r="F86" s="68">
        <v>0.35</v>
      </c>
      <c r="H86" s="56" t="s">
        <v>3</v>
      </c>
    </row>
    <row r="87" spans="1:8" hidden="1" x14ac:dyDescent="0.2">
      <c r="A87" s="63" t="s">
        <v>28</v>
      </c>
      <c r="B87" s="45" t="s">
        <v>114</v>
      </c>
      <c r="C87" s="69">
        <f t="shared" si="4"/>
        <v>10050149</v>
      </c>
      <c r="D87" s="67">
        <v>1.53</v>
      </c>
      <c r="E87" s="55">
        <v>0.02</v>
      </c>
      <c r="F87" s="68">
        <v>0.35</v>
      </c>
      <c r="H87" s="56" t="s">
        <v>3</v>
      </c>
    </row>
    <row r="88" spans="1:8" hidden="1" x14ac:dyDescent="0.2">
      <c r="A88" s="32" t="s">
        <v>28</v>
      </c>
      <c r="B88" s="45" t="s">
        <v>115</v>
      </c>
      <c r="C88" s="69">
        <f t="shared" si="4"/>
        <v>10050152</v>
      </c>
      <c r="D88" s="67">
        <v>1.84</v>
      </c>
      <c r="E88" s="55">
        <v>0</v>
      </c>
      <c r="F88" s="68">
        <v>0.35</v>
      </c>
      <c r="H88" s="56" t="s">
        <v>3</v>
      </c>
    </row>
    <row r="89" spans="1:8" hidden="1" x14ac:dyDescent="0.2">
      <c r="A89" s="32" t="s">
        <v>28</v>
      </c>
      <c r="B89" s="45" t="s">
        <v>116</v>
      </c>
      <c r="C89" s="69">
        <f t="shared" si="4"/>
        <v>10050155</v>
      </c>
      <c r="D89" s="67">
        <v>4.49</v>
      </c>
      <c r="E89" s="55">
        <v>0</v>
      </c>
      <c r="F89" s="68">
        <v>0.35</v>
      </c>
      <c r="H89" s="56" t="s">
        <v>3</v>
      </c>
    </row>
    <row r="90" spans="1:8" hidden="1" x14ac:dyDescent="0.2">
      <c r="A90" s="63" t="s">
        <v>28</v>
      </c>
      <c r="B90" s="45" t="s">
        <v>117</v>
      </c>
      <c r="C90" s="69">
        <f t="shared" si="4"/>
        <v>10050158</v>
      </c>
      <c r="D90" s="67">
        <v>4.3899999999999997</v>
      </c>
      <c r="E90" s="55">
        <v>0.12</v>
      </c>
      <c r="F90" s="68">
        <v>0.35</v>
      </c>
      <c r="H90" s="56" t="s">
        <v>3</v>
      </c>
    </row>
    <row r="91" spans="1:8" hidden="1" x14ac:dyDescent="0.2">
      <c r="A91" s="63" t="s">
        <v>28</v>
      </c>
      <c r="B91" s="45" t="s">
        <v>120</v>
      </c>
      <c r="C91" s="69">
        <f t="shared" si="4"/>
        <v>10050161</v>
      </c>
      <c r="D91" s="67">
        <v>0.74</v>
      </c>
      <c r="E91" s="55">
        <v>0.02</v>
      </c>
      <c r="F91" s="68">
        <v>0.35</v>
      </c>
      <c r="H91" s="56" t="s">
        <v>3</v>
      </c>
    </row>
    <row r="92" spans="1:8" hidden="1" x14ac:dyDescent="0.2">
      <c r="A92" s="63" t="s">
        <v>28</v>
      </c>
      <c r="B92" s="45" t="s">
        <v>119</v>
      </c>
      <c r="C92" s="69">
        <f t="shared" si="4"/>
        <v>10050164</v>
      </c>
      <c r="D92" s="67">
        <v>1.1000000000000001</v>
      </c>
      <c r="E92" s="55">
        <v>0.03</v>
      </c>
      <c r="F92" s="68">
        <v>0.35</v>
      </c>
      <c r="H92" s="56" t="s">
        <v>3</v>
      </c>
    </row>
    <row r="93" spans="1:8" hidden="1" x14ac:dyDescent="0.2">
      <c r="A93" s="63" t="s">
        <v>28</v>
      </c>
      <c r="B93" s="45" t="s">
        <v>118</v>
      </c>
      <c r="C93" s="69">
        <f t="shared" si="4"/>
        <v>10050167</v>
      </c>
      <c r="D93" s="67">
        <v>1.47</v>
      </c>
      <c r="E93" s="55">
        <v>0.04</v>
      </c>
      <c r="F93" s="68">
        <v>0.35</v>
      </c>
      <c r="H93" s="56" t="s">
        <v>3</v>
      </c>
    </row>
    <row r="94" spans="1:8" hidden="1" x14ac:dyDescent="0.2">
      <c r="A94" s="32" t="s">
        <v>28</v>
      </c>
      <c r="B94" s="45" t="s">
        <v>490</v>
      </c>
      <c r="C94" s="69">
        <f t="shared" si="4"/>
        <v>10050170</v>
      </c>
      <c r="D94" s="67">
        <v>3.12</v>
      </c>
      <c r="E94" s="55">
        <v>1</v>
      </c>
      <c r="F94" s="68">
        <v>1.35</v>
      </c>
      <c r="H94" s="56" t="s">
        <v>3</v>
      </c>
    </row>
    <row r="95" spans="1:8" hidden="1" x14ac:dyDescent="0.2">
      <c r="A95" s="32" t="s">
        <v>28</v>
      </c>
      <c r="B95" s="45" t="s">
        <v>107</v>
      </c>
      <c r="C95" s="69">
        <f>C243+3</f>
        <v>10140121</v>
      </c>
      <c r="D95" s="67">
        <v>0.21</v>
      </c>
      <c r="E95" s="55">
        <v>0.06</v>
      </c>
      <c r="F95" s="68">
        <v>0.35</v>
      </c>
      <c r="H95" s="56" t="s">
        <v>3</v>
      </c>
    </row>
    <row r="96" spans="1:8" hidden="1" x14ac:dyDescent="0.2">
      <c r="A96" s="32" t="s">
        <v>28</v>
      </c>
      <c r="B96" s="45" t="s">
        <v>108</v>
      </c>
      <c r="C96" s="69">
        <f>C95+3</f>
        <v>10140124</v>
      </c>
      <c r="D96" s="67">
        <v>0.28000000000000003</v>
      </c>
      <c r="E96" s="55">
        <v>0.06</v>
      </c>
      <c r="F96" s="68">
        <v>0.35</v>
      </c>
      <c r="H96" s="56" t="s">
        <v>3</v>
      </c>
    </row>
    <row r="97" spans="1:8" hidden="1" x14ac:dyDescent="0.2">
      <c r="A97" s="32" t="s">
        <v>28</v>
      </c>
      <c r="B97" s="45" t="s">
        <v>109</v>
      </c>
      <c r="C97" s="69">
        <f>C96+3</f>
        <v>10140127</v>
      </c>
      <c r="D97" s="67">
        <v>0.46</v>
      </c>
      <c r="E97" s="55">
        <v>0.06</v>
      </c>
      <c r="F97" s="68">
        <v>0.35</v>
      </c>
      <c r="H97" s="56" t="s">
        <v>3</v>
      </c>
    </row>
    <row r="98" spans="1:8" hidden="1" x14ac:dyDescent="0.2">
      <c r="A98" s="32" t="s">
        <v>10</v>
      </c>
      <c r="B98" s="45" t="s">
        <v>121</v>
      </c>
      <c r="C98" s="69">
        <v>10060100</v>
      </c>
      <c r="D98" s="67">
        <v>2.39</v>
      </c>
      <c r="E98" s="55">
        <v>0.15</v>
      </c>
      <c r="F98" s="68">
        <v>0.35</v>
      </c>
      <c r="H98" s="56" t="s">
        <v>3</v>
      </c>
    </row>
    <row r="99" spans="1:8" hidden="1" x14ac:dyDescent="0.2">
      <c r="A99" s="32" t="s">
        <v>10</v>
      </c>
      <c r="B99" s="45" t="s">
        <v>122</v>
      </c>
      <c r="C99" s="69">
        <f t="shared" ref="C99:C111" si="5">C98+3</f>
        <v>10060103</v>
      </c>
      <c r="D99" s="67">
        <v>2.39</v>
      </c>
      <c r="E99" s="55">
        <v>0.15</v>
      </c>
      <c r="F99" s="68">
        <v>0.35</v>
      </c>
      <c r="H99" s="56" t="s">
        <v>3</v>
      </c>
    </row>
    <row r="100" spans="1:8" hidden="1" x14ac:dyDescent="0.2">
      <c r="A100" s="32" t="s">
        <v>10</v>
      </c>
      <c r="B100" s="45" t="s">
        <v>123</v>
      </c>
      <c r="C100" s="69">
        <f t="shared" si="5"/>
        <v>10060106</v>
      </c>
      <c r="D100" s="67">
        <v>3.13</v>
      </c>
      <c r="E100" s="55">
        <v>0.15</v>
      </c>
      <c r="F100" s="68">
        <v>0.35</v>
      </c>
      <c r="H100" s="56" t="s">
        <v>3</v>
      </c>
    </row>
    <row r="101" spans="1:8" hidden="1" x14ac:dyDescent="0.2">
      <c r="A101" s="32" t="s">
        <v>10</v>
      </c>
      <c r="B101" s="45" t="s">
        <v>124</v>
      </c>
      <c r="C101" s="69">
        <f t="shared" si="5"/>
        <v>10060109</v>
      </c>
      <c r="D101" s="67">
        <v>3.13</v>
      </c>
      <c r="E101" s="55">
        <v>0.15</v>
      </c>
      <c r="F101" s="68">
        <v>0.35</v>
      </c>
      <c r="H101" s="56" t="s">
        <v>3</v>
      </c>
    </row>
    <row r="102" spans="1:8" hidden="1" x14ac:dyDescent="0.2">
      <c r="A102" s="32" t="s">
        <v>10</v>
      </c>
      <c r="B102" s="45" t="s">
        <v>125</v>
      </c>
      <c r="C102" s="69">
        <f t="shared" si="5"/>
        <v>10060112</v>
      </c>
      <c r="D102" s="67">
        <v>3.9</v>
      </c>
      <c r="E102" s="55">
        <v>0.2</v>
      </c>
      <c r="F102" s="68">
        <v>0.35</v>
      </c>
      <c r="H102" s="56" t="s">
        <v>3</v>
      </c>
    </row>
    <row r="103" spans="1:8" hidden="1" x14ac:dyDescent="0.2">
      <c r="A103" s="32" t="s">
        <v>10</v>
      </c>
      <c r="B103" s="45" t="s">
        <v>126</v>
      </c>
      <c r="C103" s="69">
        <f t="shared" si="5"/>
        <v>10060115</v>
      </c>
      <c r="D103" s="67">
        <v>4.54</v>
      </c>
      <c r="E103" s="55">
        <v>0.2</v>
      </c>
      <c r="F103" s="68">
        <v>0.35</v>
      </c>
      <c r="H103" s="56" t="s">
        <v>3</v>
      </c>
    </row>
    <row r="104" spans="1:8" hidden="1" x14ac:dyDescent="0.2">
      <c r="A104" s="32" t="s">
        <v>10</v>
      </c>
      <c r="B104" s="45" t="s">
        <v>127</v>
      </c>
      <c r="C104" s="69">
        <f t="shared" si="5"/>
        <v>10060118</v>
      </c>
      <c r="D104" s="67">
        <v>0.74</v>
      </c>
      <c r="E104" s="55">
        <v>0</v>
      </c>
      <c r="F104" s="68">
        <v>0.35</v>
      </c>
      <c r="H104" s="56" t="s">
        <v>3</v>
      </c>
    </row>
    <row r="105" spans="1:8" hidden="1" x14ac:dyDescent="0.2">
      <c r="A105" s="32" t="s">
        <v>10</v>
      </c>
      <c r="B105" s="45" t="s">
        <v>128</v>
      </c>
      <c r="C105" s="69">
        <f t="shared" si="5"/>
        <v>10060121</v>
      </c>
      <c r="D105" s="67">
        <v>3.36</v>
      </c>
      <c r="E105" s="55">
        <v>0.12</v>
      </c>
      <c r="F105" s="68">
        <v>0.35</v>
      </c>
      <c r="H105" s="56" t="s">
        <v>3</v>
      </c>
    </row>
    <row r="106" spans="1:8" hidden="1" x14ac:dyDescent="0.2">
      <c r="A106" s="32" t="s">
        <v>10</v>
      </c>
      <c r="B106" s="45" t="s">
        <v>24</v>
      </c>
      <c r="C106" s="69">
        <f t="shared" si="5"/>
        <v>10060124</v>
      </c>
      <c r="D106" s="67">
        <v>2.15</v>
      </c>
      <c r="E106" s="55">
        <v>0.12</v>
      </c>
      <c r="F106" s="68">
        <v>0.35</v>
      </c>
      <c r="H106" s="56" t="s">
        <v>3</v>
      </c>
    </row>
    <row r="107" spans="1:8" hidden="1" x14ac:dyDescent="0.2">
      <c r="A107" s="32" t="s">
        <v>10</v>
      </c>
      <c r="B107" s="45" t="s">
        <v>129</v>
      </c>
      <c r="C107" s="69">
        <f t="shared" si="5"/>
        <v>10060127</v>
      </c>
      <c r="D107" s="67">
        <v>2.85</v>
      </c>
      <c r="E107" s="55">
        <v>0.12</v>
      </c>
      <c r="F107" s="68">
        <v>0.35</v>
      </c>
      <c r="H107" s="56" t="s">
        <v>3</v>
      </c>
    </row>
    <row r="108" spans="1:8" hidden="1" x14ac:dyDescent="0.2">
      <c r="A108" s="32" t="s">
        <v>10</v>
      </c>
      <c r="B108" s="45" t="s">
        <v>130</v>
      </c>
      <c r="C108" s="69">
        <f t="shared" si="5"/>
        <v>10060130</v>
      </c>
      <c r="D108" s="67">
        <v>6.03</v>
      </c>
      <c r="E108" s="55">
        <v>0.05</v>
      </c>
      <c r="F108" s="68">
        <v>0.35</v>
      </c>
      <c r="H108" s="56" t="s">
        <v>3</v>
      </c>
    </row>
    <row r="109" spans="1:8" hidden="1" x14ac:dyDescent="0.2">
      <c r="A109" s="32" t="s">
        <v>10</v>
      </c>
      <c r="B109" s="45" t="s">
        <v>505</v>
      </c>
      <c r="C109" s="69">
        <f t="shared" si="5"/>
        <v>10060133</v>
      </c>
      <c r="D109" s="67">
        <v>1.83</v>
      </c>
      <c r="E109" s="55">
        <v>0.1</v>
      </c>
      <c r="F109" s="68">
        <v>0.35</v>
      </c>
      <c r="H109" s="56" t="s">
        <v>3</v>
      </c>
    </row>
    <row r="110" spans="1:8" hidden="1" x14ac:dyDescent="0.2">
      <c r="A110" s="32" t="s">
        <v>10</v>
      </c>
      <c r="B110" s="45" t="s">
        <v>131</v>
      </c>
      <c r="C110" s="69">
        <f t="shared" si="5"/>
        <v>10060136</v>
      </c>
      <c r="D110" s="67">
        <v>1.21</v>
      </c>
      <c r="E110" s="55">
        <v>0.1</v>
      </c>
      <c r="F110" s="68">
        <v>0.35</v>
      </c>
      <c r="H110" s="56" t="s">
        <v>3</v>
      </c>
    </row>
    <row r="111" spans="1:8" hidden="1" x14ac:dyDescent="0.2">
      <c r="A111" s="32" t="s">
        <v>10</v>
      </c>
      <c r="B111" s="45" t="s">
        <v>132</v>
      </c>
      <c r="C111" s="69">
        <f t="shared" si="5"/>
        <v>10060139</v>
      </c>
      <c r="D111" s="67">
        <v>1.52</v>
      </c>
      <c r="E111" s="55">
        <v>0.1</v>
      </c>
      <c r="F111" s="68">
        <v>0.35</v>
      </c>
      <c r="H111" s="56" t="s">
        <v>3</v>
      </c>
    </row>
    <row r="112" spans="1:8" hidden="1" x14ac:dyDescent="0.2">
      <c r="A112" s="32" t="s">
        <v>4</v>
      </c>
      <c r="B112" s="46" t="s">
        <v>133</v>
      </c>
      <c r="C112" s="69">
        <v>10070100</v>
      </c>
      <c r="D112" s="67">
        <v>0.46</v>
      </c>
      <c r="E112" s="55">
        <v>0.2</v>
      </c>
      <c r="F112" s="68">
        <v>0.35</v>
      </c>
      <c r="H112" s="56" t="s">
        <v>3</v>
      </c>
    </row>
    <row r="113" spans="1:12" hidden="1" x14ac:dyDescent="0.2">
      <c r="A113" s="32" t="s">
        <v>4</v>
      </c>
      <c r="B113" s="46" t="s">
        <v>134</v>
      </c>
      <c r="C113" s="69">
        <f t="shared" ref="C113:C145" si="6">C112+3</f>
        <v>10070103</v>
      </c>
      <c r="D113" s="67">
        <v>0.62</v>
      </c>
      <c r="E113" s="55">
        <v>0.2</v>
      </c>
      <c r="F113" s="68">
        <v>0.35</v>
      </c>
      <c r="H113" s="56" t="s">
        <v>3</v>
      </c>
    </row>
    <row r="114" spans="1:12" hidden="1" x14ac:dyDescent="0.2">
      <c r="A114" s="32" t="s">
        <v>4</v>
      </c>
      <c r="B114" s="46" t="s">
        <v>135</v>
      </c>
      <c r="C114" s="69">
        <f t="shared" si="6"/>
        <v>10070106</v>
      </c>
      <c r="D114" s="67">
        <v>0.69</v>
      </c>
      <c r="E114" s="55">
        <v>0.2</v>
      </c>
      <c r="F114" s="68">
        <v>0.35</v>
      </c>
      <c r="H114" s="56" t="s">
        <v>3</v>
      </c>
    </row>
    <row r="115" spans="1:12" hidden="1" x14ac:dyDescent="0.2">
      <c r="A115" s="32" t="s">
        <v>4</v>
      </c>
      <c r="B115" s="46" t="s">
        <v>136</v>
      </c>
      <c r="C115" s="69">
        <f t="shared" si="6"/>
        <v>10070109</v>
      </c>
      <c r="D115" s="67">
        <v>1.01</v>
      </c>
      <c r="E115" s="55">
        <v>0.2</v>
      </c>
      <c r="F115" s="68">
        <v>0.35</v>
      </c>
      <c r="H115" s="56" t="s">
        <v>3</v>
      </c>
    </row>
    <row r="116" spans="1:12" hidden="1" x14ac:dyDescent="0.2">
      <c r="A116" s="32" t="s">
        <v>4</v>
      </c>
      <c r="B116" s="46" t="s">
        <v>137</v>
      </c>
      <c r="C116" s="69">
        <f t="shared" si="6"/>
        <v>10070112</v>
      </c>
      <c r="D116" s="67">
        <v>0.69</v>
      </c>
      <c r="E116" s="55">
        <v>0.2</v>
      </c>
      <c r="F116" s="68">
        <v>0.35</v>
      </c>
      <c r="H116" s="56" t="s">
        <v>3</v>
      </c>
    </row>
    <row r="117" spans="1:12" hidden="1" x14ac:dyDescent="0.2">
      <c r="A117" s="32" t="s">
        <v>4</v>
      </c>
      <c r="B117" s="46" t="s">
        <v>138</v>
      </c>
      <c r="C117" s="69">
        <f t="shared" si="6"/>
        <v>10070115</v>
      </c>
      <c r="D117" s="67">
        <v>0.78</v>
      </c>
      <c r="E117" s="55">
        <v>0.2</v>
      </c>
      <c r="F117" s="68">
        <v>0.35</v>
      </c>
      <c r="H117" s="56" t="s">
        <v>3</v>
      </c>
      <c r="I117" s="32"/>
      <c r="J117" s="45"/>
      <c r="K117" s="53"/>
      <c r="L117" s="54"/>
    </row>
    <row r="118" spans="1:12" hidden="1" x14ac:dyDescent="0.2">
      <c r="A118" s="32" t="s">
        <v>4</v>
      </c>
      <c r="B118" s="46" t="s">
        <v>139</v>
      </c>
      <c r="C118" s="69">
        <f t="shared" si="6"/>
        <v>10070118</v>
      </c>
      <c r="D118" s="67">
        <v>1.04</v>
      </c>
      <c r="E118" s="55">
        <v>0.2</v>
      </c>
      <c r="F118" s="68">
        <v>0.35</v>
      </c>
      <c r="H118" s="56" t="s">
        <v>3</v>
      </c>
    </row>
    <row r="119" spans="1:12" hidden="1" x14ac:dyDescent="0.2">
      <c r="A119" s="32" t="s">
        <v>4</v>
      </c>
      <c r="B119" s="46" t="s">
        <v>140</v>
      </c>
      <c r="C119" s="69">
        <f t="shared" si="6"/>
        <v>10070121</v>
      </c>
      <c r="D119" s="67">
        <v>1.28</v>
      </c>
      <c r="E119" s="55">
        <v>0.2</v>
      </c>
      <c r="F119" s="68">
        <v>0.35</v>
      </c>
      <c r="H119" s="56" t="s">
        <v>3</v>
      </c>
    </row>
    <row r="120" spans="1:12" hidden="1" x14ac:dyDescent="0.2">
      <c r="A120" s="32" t="s">
        <v>4</v>
      </c>
      <c r="B120" s="46" t="s">
        <v>141</v>
      </c>
      <c r="C120" s="69">
        <f t="shared" si="6"/>
        <v>10070124</v>
      </c>
      <c r="D120" s="67">
        <v>0.86</v>
      </c>
      <c r="E120" s="55">
        <v>0.2</v>
      </c>
      <c r="F120" s="68">
        <v>0.35</v>
      </c>
      <c r="H120" s="56" t="s">
        <v>3</v>
      </c>
    </row>
    <row r="121" spans="1:12" hidden="1" x14ac:dyDescent="0.2">
      <c r="A121" s="32" t="s">
        <v>4</v>
      </c>
      <c r="B121" s="46" t="s">
        <v>142</v>
      </c>
      <c r="C121" s="69">
        <f t="shared" si="6"/>
        <v>10070127</v>
      </c>
      <c r="D121" s="67">
        <v>1.03</v>
      </c>
      <c r="E121" s="55">
        <v>0.2</v>
      </c>
      <c r="F121" s="68">
        <v>0.35</v>
      </c>
      <c r="H121" s="56" t="s">
        <v>3</v>
      </c>
    </row>
    <row r="122" spans="1:12" hidden="1" x14ac:dyDescent="0.2">
      <c r="A122" s="32" t="s">
        <v>4</v>
      </c>
      <c r="B122" s="46" t="s">
        <v>143</v>
      </c>
      <c r="C122" s="69">
        <f t="shared" si="6"/>
        <v>10070130</v>
      </c>
      <c r="D122" s="67">
        <v>1.36</v>
      </c>
      <c r="E122" s="55">
        <v>0.2</v>
      </c>
      <c r="F122" s="68">
        <v>0.35</v>
      </c>
      <c r="H122" s="56" t="s">
        <v>3</v>
      </c>
    </row>
    <row r="123" spans="1:12" hidden="1" x14ac:dyDescent="0.2">
      <c r="A123" s="32" t="s">
        <v>4</v>
      </c>
      <c r="B123" s="46" t="s">
        <v>144</v>
      </c>
      <c r="C123" s="69">
        <f t="shared" si="6"/>
        <v>10070133</v>
      </c>
      <c r="D123" s="67">
        <v>1.91</v>
      </c>
      <c r="E123" s="55">
        <v>0.2</v>
      </c>
      <c r="F123" s="68">
        <v>0.35</v>
      </c>
      <c r="H123" s="56" t="s">
        <v>3</v>
      </c>
    </row>
    <row r="124" spans="1:12" hidden="1" x14ac:dyDescent="0.2">
      <c r="A124" s="32" t="s">
        <v>4</v>
      </c>
      <c r="B124" s="46" t="s">
        <v>145</v>
      </c>
      <c r="C124" s="69">
        <f t="shared" si="6"/>
        <v>10070136</v>
      </c>
      <c r="D124" s="67">
        <v>1.08</v>
      </c>
      <c r="E124" s="55">
        <v>0.2</v>
      </c>
      <c r="F124" s="68">
        <v>0.35</v>
      </c>
      <c r="H124" s="56" t="s">
        <v>3</v>
      </c>
    </row>
    <row r="125" spans="1:12" hidden="1" x14ac:dyDescent="0.2">
      <c r="A125" s="32" t="s">
        <v>4</v>
      </c>
      <c r="B125" s="46" t="s">
        <v>146</v>
      </c>
      <c r="C125" s="69">
        <f t="shared" si="6"/>
        <v>10070139</v>
      </c>
      <c r="D125" s="67">
        <v>1.29</v>
      </c>
      <c r="E125" s="55">
        <v>0.2</v>
      </c>
      <c r="F125" s="68">
        <v>0.35</v>
      </c>
      <c r="H125" s="56" t="s">
        <v>3</v>
      </c>
    </row>
    <row r="126" spans="1:12" hidden="1" x14ac:dyDescent="0.2">
      <c r="A126" s="32" t="s">
        <v>4</v>
      </c>
      <c r="B126" s="46" t="s">
        <v>147</v>
      </c>
      <c r="C126" s="69">
        <f t="shared" si="6"/>
        <v>10070142</v>
      </c>
      <c r="D126" s="67">
        <v>1.7</v>
      </c>
      <c r="E126" s="55">
        <v>0.2</v>
      </c>
      <c r="F126" s="68">
        <v>0.35</v>
      </c>
      <c r="H126" s="56" t="s">
        <v>3</v>
      </c>
    </row>
    <row r="127" spans="1:12" hidden="1" x14ac:dyDescent="0.2">
      <c r="A127" s="32" t="s">
        <v>4</v>
      </c>
      <c r="B127" s="46" t="s">
        <v>148</v>
      </c>
      <c r="C127" s="69">
        <f t="shared" si="6"/>
        <v>10070145</v>
      </c>
      <c r="D127" s="67">
        <v>2.39</v>
      </c>
      <c r="E127" s="55">
        <v>0.2</v>
      </c>
      <c r="F127" s="68">
        <v>0.35</v>
      </c>
      <c r="H127" s="56" t="s">
        <v>3</v>
      </c>
    </row>
    <row r="128" spans="1:12" hidden="1" x14ac:dyDescent="0.2">
      <c r="A128" s="32" t="s">
        <v>4</v>
      </c>
      <c r="B128" s="46" t="s">
        <v>149</v>
      </c>
      <c r="C128" s="69">
        <f t="shared" si="6"/>
        <v>10070148</v>
      </c>
      <c r="D128" s="67">
        <v>1.86</v>
      </c>
      <c r="E128" s="55">
        <v>0.2</v>
      </c>
      <c r="F128" s="68">
        <v>0.35</v>
      </c>
      <c r="H128" s="56" t="s">
        <v>3</v>
      </c>
    </row>
    <row r="129" spans="1:8" hidden="1" x14ac:dyDescent="0.2">
      <c r="A129" s="32" t="s">
        <v>4</v>
      </c>
      <c r="B129" s="46" t="s">
        <v>150</v>
      </c>
      <c r="C129" s="69">
        <f t="shared" si="6"/>
        <v>10070151</v>
      </c>
      <c r="D129" s="67">
        <v>2.33</v>
      </c>
      <c r="E129" s="55">
        <v>0.2</v>
      </c>
      <c r="F129" s="68">
        <v>0.35</v>
      </c>
      <c r="H129" s="56" t="s">
        <v>3</v>
      </c>
    </row>
    <row r="130" spans="1:8" hidden="1" x14ac:dyDescent="0.2">
      <c r="A130" s="32" t="s">
        <v>4</v>
      </c>
      <c r="B130" s="45" t="s">
        <v>151</v>
      </c>
      <c r="C130" s="69">
        <f t="shared" si="6"/>
        <v>10070154</v>
      </c>
      <c r="D130" s="67">
        <v>0.28000000000000003</v>
      </c>
      <c r="E130" s="55">
        <v>0.2</v>
      </c>
      <c r="F130" s="68">
        <v>0.35</v>
      </c>
      <c r="H130" s="56" t="s">
        <v>3</v>
      </c>
    </row>
    <row r="131" spans="1:8" hidden="1" x14ac:dyDescent="0.2">
      <c r="A131" s="32" t="s">
        <v>4</v>
      </c>
      <c r="B131" s="45" t="s">
        <v>152</v>
      </c>
      <c r="C131" s="69">
        <f t="shared" si="6"/>
        <v>10070157</v>
      </c>
      <c r="D131" s="67">
        <v>0.28000000000000003</v>
      </c>
      <c r="E131" s="55">
        <v>0.2</v>
      </c>
      <c r="F131" s="68">
        <v>0.35</v>
      </c>
      <c r="H131" s="56" t="s">
        <v>3</v>
      </c>
    </row>
    <row r="132" spans="1:8" hidden="1" x14ac:dyDescent="0.2">
      <c r="A132" s="32" t="s">
        <v>4</v>
      </c>
      <c r="B132" s="45" t="s">
        <v>498</v>
      </c>
      <c r="C132" s="69">
        <f t="shared" si="6"/>
        <v>10070160</v>
      </c>
      <c r="D132" s="67">
        <v>0.28000000000000003</v>
      </c>
      <c r="E132" s="55">
        <v>0.2</v>
      </c>
      <c r="F132" s="68">
        <v>0.35</v>
      </c>
      <c r="H132" s="56" t="s">
        <v>3</v>
      </c>
    </row>
    <row r="133" spans="1:8" hidden="1" x14ac:dyDescent="0.2">
      <c r="A133" s="32" t="s">
        <v>4</v>
      </c>
      <c r="B133" s="45" t="s">
        <v>153</v>
      </c>
      <c r="C133" s="69">
        <f t="shared" si="6"/>
        <v>10070163</v>
      </c>
      <c r="D133" s="67">
        <v>0.28000000000000003</v>
      </c>
      <c r="E133" s="55">
        <v>6.0000002384185793E-3</v>
      </c>
      <c r="F133" s="68">
        <v>0.35</v>
      </c>
      <c r="H133" s="56" t="s">
        <v>3</v>
      </c>
    </row>
    <row r="134" spans="1:8" hidden="1" x14ac:dyDescent="0.2">
      <c r="A134" s="32" t="s">
        <v>4</v>
      </c>
      <c r="B134" s="45" t="s">
        <v>154</v>
      </c>
      <c r="C134" s="69">
        <f t="shared" si="6"/>
        <v>10070166</v>
      </c>
      <c r="D134" s="67">
        <v>0.44</v>
      </c>
      <c r="E134" s="55">
        <v>6.0000002384185793E-3</v>
      </c>
      <c r="F134" s="68">
        <v>0.35</v>
      </c>
      <c r="H134" s="56" t="s">
        <v>3</v>
      </c>
    </row>
    <row r="135" spans="1:8" hidden="1" x14ac:dyDescent="0.2">
      <c r="A135" s="32" t="s">
        <v>4</v>
      </c>
      <c r="B135" s="45" t="s">
        <v>155</v>
      </c>
      <c r="C135" s="69">
        <f t="shared" si="6"/>
        <v>10070169</v>
      </c>
      <c r="D135" s="67">
        <v>0.44</v>
      </c>
      <c r="E135" s="55">
        <v>6.0000002384185793E-3</v>
      </c>
      <c r="F135" s="68">
        <v>0.35</v>
      </c>
      <c r="H135" s="56" t="s">
        <v>3</v>
      </c>
    </row>
    <row r="136" spans="1:8" hidden="1" x14ac:dyDescent="0.2">
      <c r="A136" s="32" t="s">
        <v>4</v>
      </c>
      <c r="B136" s="45" t="s">
        <v>499</v>
      </c>
      <c r="C136" s="69">
        <f t="shared" si="6"/>
        <v>10070172</v>
      </c>
      <c r="D136" s="67">
        <v>0.44</v>
      </c>
      <c r="E136" s="55">
        <v>6.0000002384185793E-3</v>
      </c>
      <c r="F136" s="68">
        <v>0.35</v>
      </c>
      <c r="H136" s="56" t="s">
        <v>3</v>
      </c>
    </row>
    <row r="137" spans="1:8" hidden="1" x14ac:dyDescent="0.2">
      <c r="A137" s="32" t="s">
        <v>4</v>
      </c>
      <c r="B137" s="45" t="s">
        <v>156</v>
      </c>
      <c r="C137" s="69">
        <f t="shared" si="6"/>
        <v>10070175</v>
      </c>
      <c r="D137" s="67">
        <v>0.44</v>
      </c>
      <c r="E137" s="55">
        <v>6.0000002384185793E-3</v>
      </c>
      <c r="F137" s="68">
        <v>0.35</v>
      </c>
      <c r="H137" s="56" t="s">
        <v>3</v>
      </c>
    </row>
    <row r="138" spans="1:8" hidden="1" x14ac:dyDescent="0.2">
      <c r="A138" s="32" t="s">
        <v>4</v>
      </c>
      <c r="B138" s="45" t="s">
        <v>157</v>
      </c>
      <c r="C138" s="69">
        <f t="shared" si="6"/>
        <v>10070178</v>
      </c>
      <c r="D138" s="67">
        <v>1.32</v>
      </c>
      <c r="E138" s="55">
        <v>6.0000002384185793E-3</v>
      </c>
      <c r="F138" s="68">
        <v>0.35</v>
      </c>
      <c r="H138" s="56" t="s">
        <v>3</v>
      </c>
    </row>
    <row r="139" spans="1:8" hidden="1" x14ac:dyDescent="0.2">
      <c r="A139" s="32" t="s">
        <v>4</v>
      </c>
      <c r="B139" s="45" t="s">
        <v>158</v>
      </c>
      <c r="C139" s="69">
        <f t="shared" si="6"/>
        <v>10070181</v>
      </c>
      <c r="D139" s="67">
        <v>1.32</v>
      </c>
      <c r="E139" s="55">
        <v>6.0000002384185793E-3</v>
      </c>
      <c r="F139" s="68">
        <v>0.35</v>
      </c>
      <c r="H139" s="56" t="s">
        <v>3</v>
      </c>
    </row>
    <row r="140" spans="1:8" hidden="1" x14ac:dyDescent="0.2">
      <c r="A140" s="32" t="s">
        <v>4</v>
      </c>
      <c r="B140" s="45" t="s">
        <v>500</v>
      </c>
      <c r="C140" s="69">
        <f t="shared" si="6"/>
        <v>10070184</v>
      </c>
      <c r="D140" s="67">
        <v>1.32</v>
      </c>
      <c r="E140" s="55">
        <v>6.0000002384185793E-3</v>
      </c>
      <c r="F140" s="68">
        <v>0.35</v>
      </c>
      <c r="H140" s="56" t="s">
        <v>3</v>
      </c>
    </row>
    <row r="141" spans="1:8" hidden="1" x14ac:dyDescent="0.2">
      <c r="A141" s="32" t="s">
        <v>4</v>
      </c>
      <c r="B141" s="45" t="s">
        <v>159</v>
      </c>
      <c r="C141" s="69">
        <f t="shared" si="6"/>
        <v>10070187</v>
      </c>
      <c r="D141" s="67">
        <v>1.32</v>
      </c>
      <c r="E141" s="55">
        <v>6.0000002384185793E-3</v>
      </c>
      <c r="F141" s="68">
        <v>0.35</v>
      </c>
      <c r="H141" s="56" t="s">
        <v>3</v>
      </c>
    </row>
    <row r="142" spans="1:8" hidden="1" x14ac:dyDescent="0.2">
      <c r="A142" s="32" t="s">
        <v>4</v>
      </c>
      <c r="B142" s="45" t="s">
        <v>160</v>
      </c>
      <c r="C142" s="69">
        <f t="shared" si="6"/>
        <v>10070190</v>
      </c>
      <c r="D142" s="67">
        <v>1.87</v>
      </c>
      <c r="E142" s="55">
        <v>6.0000002384185793E-3</v>
      </c>
      <c r="F142" s="68">
        <v>0.35</v>
      </c>
      <c r="H142" s="56" t="s">
        <v>3</v>
      </c>
    </row>
    <row r="143" spans="1:8" hidden="1" x14ac:dyDescent="0.2">
      <c r="A143" s="32" t="s">
        <v>4</v>
      </c>
      <c r="B143" s="45" t="s">
        <v>161</v>
      </c>
      <c r="C143" s="69">
        <f t="shared" si="6"/>
        <v>10070193</v>
      </c>
      <c r="D143" s="67">
        <v>1.87</v>
      </c>
      <c r="E143" s="55">
        <v>6.0000002384185793E-3</v>
      </c>
      <c r="F143" s="68">
        <v>0.35</v>
      </c>
      <c r="H143" s="56" t="s">
        <v>3</v>
      </c>
    </row>
    <row r="144" spans="1:8" hidden="1" x14ac:dyDescent="0.2">
      <c r="A144" s="32" t="s">
        <v>4</v>
      </c>
      <c r="B144" s="45" t="s">
        <v>501</v>
      </c>
      <c r="C144" s="69">
        <f t="shared" si="6"/>
        <v>10070196</v>
      </c>
      <c r="D144" s="67">
        <v>1.87</v>
      </c>
      <c r="E144" s="55">
        <v>6.0000002384185793E-3</v>
      </c>
      <c r="F144" s="68">
        <v>0.35</v>
      </c>
      <c r="H144" s="56" t="s">
        <v>3</v>
      </c>
    </row>
    <row r="145" spans="1:8" hidden="1" x14ac:dyDescent="0.2">
      <c r="A145" s="32" t="s">
        <v>4</v>
      </c>
      <c r="B145" s="45" t="s">
        <v>162</v>
      </c>
      <c r="C145" s="69">
        <f t="shared" si="6"/>
        <v>10070199</v>
      </c>
      <c r="D145" s="67">
        <v>1.87</v>
      </c>
      <c r="E145" s="55">
        <v>6.0000002384185793E-3</v>
      </c>
      <c r="F145" s="68">
        <v>0.35</v>
      </c>
      <c r="H145" s="56" t="s">
        <v>3</v>
      </c>
    </row>
    <row r="146" spans="1:8" hidden="1" x14ac:dyDescent="0.2">
      <c r="A146" s="32" t="s">
        <v>4</v>
      </c>
      <c r="B146" s="45" t="s">
        <v>240</v>
      </c>
      <c r="C146" s="69">
        <v>10120100</v>
      </c>
      <c r="D146" s="67">
        <v>0.25</v>
      </c>
      <c r="E146" s="55">
        <v>6.0000000000000001E-3</v>
      </c>
      <c r="F146" s="68">
        <v>0.35</v>
      </c>
      <c r="H146" s="56" t="s">
        <v>3</v>
      </c>
    </row>
    <row r="147" spans="1:8" hidden="1" x14ac:dyDescent="0.2">
      <c r="A147" s="32" t="s">
        <v>4</v>
      </c>
      <c r="B147" s="45" t="s">
        <v>241</v>
      </c>
      <c r="C147" s="69">
        <f t="shared" ref="C147:C159" si="7">C146+3</f>
        <v>10120103</v>
      </c>
      <c r="D147" s="67">
        <v>0.25</v>
      </c>
      <c r="E147" s="55">
        <v>6.0000000000000001E-3</v>
      </c>
      <c r="F147" s="68">
        <v>0.35</v>
      </c>
      <c r="H147" s="56" t="s">
        <v>3</v>
      </c>
    </row>
    <row r="148" spans="1:8" hidden="1" x14ac:dyDescent="0.2">
      <c r="A148" s="32" t="s">
        <v>4</v>
      </c>
      <c r="B148" s="45" t="s">
        <v>502</v>
      </c>
      <c r="C148" s="69">
        <f t="shared" si="7"/>
        <v>10120106</v>
      </c>
      <c r="D148" s="67">
        <v>0.25</v>
      </c>
      <c r="E148" s="55">
        <v>6.0000000000000001E-3</v>
      </c>
      <c r="F148" s="68">
        <v>0.35</v>
      </c>
      <c r="H148" s="56" t="s">
        <v>3</v>
      </c>
    </row>
    <row r="149" spans="1:8" hidden="1" x14ac:dyDescent="0.2">
      <c r="A149" s="32" t="s">
        <v>4</v>
      </c>
      <c r="B149" s="45" t="s">
        <v>242</v>
      </c>
      <c r="C149" s="69">
        <f t="shared" si="7"/>
        <v>10120109</v>
      </c>
      <c r="D149" s="67">
        <v>0.25</v>
      </c>
      <c r="E149" s="55">
        <v>6.0000000000000001E-3</v>
      </c>
      <c r="F149" s="68">
        <v>0.35</v>
      </c>
      <c r="H149" s="56" t="s">
        <v>3</v>
      </c>
    </row>
    <row r="150" spans="1:8" hidden="1" x14ac:dyDescent="0.2">
      <c r="A150" s="32" t="s">
        <v>4</v>
      </c>
      <c r="B150" s="45" t="s">
        <v>243</v>
      </c>
      <c r="C150" s="69">
        <f t="shared" si="7"/>
        <v>10120112</v>
      </c>
      <c r="D150" s="67">
        <v>0.31</v>
      </c>
      <c r="E150" s="55">
        <v>6.0000000000000001E-3</v>
      </c>
      <c r="F150" s="68">
        <v>0.35</v>
      </c>
      <c r="H150" s="56" t="s">
        <v>3</v>
      </c>
    </row>
    <row r="151" spans="1:8" hidden="1" x14ac:dyDescent="0.2">
      <c r="A151" s="32" t="s">
        <v>4</v>
      </c>
      <c r="B151" s="45" t="s">
        <v>244</v>
      </c>
      <c r="C151" s="69">
        <f t="shared" si="7"/>
        <v>10120115</v>
      </c>
      <c r="D151" s="67">
        <v>0.31</v>
      </c>
      <c r="E151" s="55">
        <v>6.0000000000000001E-3</v>
      </c>
      <c r="F151" s="68">
        <v>0.35</v>
      </c>
      <c r="H151" s="56" t="s">
        <v>3</v>
      </c>
    </row>
    <row r="152" spans="1:8" hidden="1" x14ac:dyDescent="0.2">
      <c r="A152" s="32" t="s">
        <v>4</v>
      </c>
      <c r="B152" s="45" t="s">
        <v>503</v>
      </c>
      <c r="C152" s="69">
        <f t="shared" si="7"/>
        <v>10120118</v>
      </c>
      <c r="D152" s="67">
        <v>0.31</v>
      </c>
      <c r="E152" s="55">
        <v>6.0000000000000001E-3</v>
      </c>
      <c r="F152" s="68">
        <v>0.35</v>
      </c>
      <c r="H152" s="56" t="s">
        <v>3</v>
      </c>
    </row>
    <row r="153" spans="1:8" hidden="1" x14ac:dyDescent="0.2">
      <c r="A153" s="32" t="s">
        <v>4</v>
      </c>
      <c r="B153" s="45" t="s">
        <v>245</v>
      </c>
      <c r="C153" s="69">
        <f t="shared" si="7"/>
        <v>10120121</v>
      </c>
      <c r="D153" s="67">
        <v>0.31</v>
      </c>
      <c r="E153" s="55">
        <v>6.0000000000000001E-3</v>
      </c>
      <c r="F153" s="68">
        <v>0.35</v>
      </c>
      <c r="H153" s="56" t="s">
        <v>3</v>
      </c>
    </row>
    <row r="154" spans="1:8" hidden="1" x14ac:dyDescent="0.2">
      <c r="A154" s="32" t="s">
        <v>4</v>
      </c>
      <c r="B154" s="45" t="s">
        <v>246</v>
      </c>
      <c r="C154" s="69">
        <f t="shared" si="7"/>
        <v>10120124</v>
      </c>
      <c r="D154" s="67">
        <v>0.31</v>
      </c>
      <c r="E154" s="55">
        <v>6.0000000000000001E-3</v>
      </c>
      <c r="F154" s="68">
        <v>0.35</v>
      </c>
      <c r="H154" s="56" t="s">
        <v>3</v>
      </c>
    </row>
    <row r="155" spans="1:8" hidden="1" x14ac:dyDescent="0.2">
      <c r="A155" s="32" t="s">
        <v>4</v>
      </c>
      <c r="B155" s="45" t="s">
        <v>247</v>
      </c>
      <c r="C155" s="69">
        <f t="shared" si="7"/>
        <v>10120127</v>
      </c>
      <c r="D155" s="67">
        <v>0.54</v>
      </c>
      <c r="E155" s="55">
        <v>0.08</v>
      </c>
      <c r="F155" s="68">
        <v>0.35</v>
      </c>
      <c r="H155" s="56" t="s">
        <v>3</v>
      </c>
    </row>
    <row r="156" spans="1:8" hidden="1" x14ac:dyDescent="0.2">
      <c r="A156" s="32" t="s">
        <v>4</v>
      </c>
      <c r="B156" s="45" t="s">
        <v>248</v>
      </c>
      <c r="C156" s="69">
        <f t="shared" si="7"/>
        <v>10120130</v>
      </c>
      <c r="D156" s="67">
        <v>0.54</v>
      </c>
      <c r="E156" s="55">
        <v>0.08</v>
      </c>
      <c r="F156" s="68">
        <v>0.35</v>
      </c>
      <c r="H156" s="56" t="s">
        <v>3</v>
      </c>
    </row>
    <row r="157" spans="1:8" hidden="1" x14ac:dyDescent="0.2">
      <c r="A157" s="32" t="s">
        <v>4</v>
      </c>
      <c r="B157" s="45" t="s">
        <v>504</v>
      </c>
      <c r="C157" s="69">
        <f t="shared" si="7"/>
        <v>10120133</v>
      </c>
      <c r="D157" s="67">
        <v>0.54</v>
      </c>
      <c r="E157" s="55">
        <v>0.08</v>
      </c>
      <c r="F157" s="68">
        <v>0.35</v>
      </c>
      <c r="H157" s="56" t="s">
        <v>3</v>
      </c>
    </row>
    <row r="158" spans="1:8" hidden="1" x14ac:dyDescent="0.2">
      <c r="A158" s="32" t="s">
        <v>4</v>
      </c>
      <c r="B158" s="45" t="s">
        <v>249</v>
      </c>
      <c r="C158" s="69">
        <f t="shared" si="7"/>
        <v>10120136</v>
      </c>
      <c r="D158" s="67">
        <v>0.54</v>
      </c>
      <c r="E158" s="55">
        <v>0.08</v>
      </c>
      <c r="F158" s="68">
        <v>0.35</v>
      </c>
      <c r="H158" s="56" t="s">
        <v>3</v>
      </c>
    </row>
    <row r="159" spans="1:8" hidden="1" x14ac:dyDescent="0.2">
      <c r="A159" s="32" t="s">
        <v>4</v>
      </c>
      <c r="B159" s="45" t="s">
        <v>250</v>
      </c>
      <c r="C159" s="69">
        <f t="shared" si="7"/>
        <v>10120139</v>
      </c>
      <c r="D159" s="67">
        <v>0.54</v>
      </c>
      <c r="E159" s="55">
        <v>0.08</v>
      </c>
      <c r="F159" s="68">
        <v>0.35</v>
      </c>
      <c r="H159" s="56" t="s">
        <v>3</v>
      </c>
    </row>
    <row r="160" spans="1:8" hidden="1" x14ac:dyDescent="0.2">
      <c r="A160" s="32" t="s">
        <v>4</v>
      </c>
      <c r="B160" s="46" t="s">
        <v>399</v>
      </c>
      <c r="C160" s="69">
        <v>10220100</v>
      </c>
      <c r="D160" s="67">
        <v>0.75</v>
      </c>
      <c r="E160" s="58">
        <v>0.15</v>
      </c>
      <c r="F160" s="68">
        <v>0.35</v>
      </c>
      <c r="H160" s="56" t="s">
        <v>3</v>
      </c>
    </row>
    <row r="161" spans="1:8" hidden="1" x14ac:dyDescent="0.2">
      <c r="A161" s="32" t="s">
        <v>4</v>
      </c>
      <c r="B161" s="46" t="s">
        <v>400</v>
      </c>
      <c r="C161" s="69">
        <f t="shared" ref="C161:C194" si="8">C160+3</f>
        <v>10220103</v>
      </c>
      <c r="D161" s="67">
        <v>0.9</v>
      </c>
      <c r="E161" s="58">
        <v>0.15</v>
      </c>
      <c r="F161" s="68">
        <v>0.35</v>
      </c>
      <c r="H161" s="56" t="s">
        <v>3</v>
      </c>
    </row>
    <row r="162" spans="1:8" hidden="1" x14ac:dyDescent="0.2">
      <c r="A162" s="32" t="s">
        <v>4</v>
      </c>
      <c r="B162" s="46" t="s">
        <v>401</v>
      </c>
      <c r="C162" s="69">
        <f t="shared" si="8"/>
        <v>10220106</v>
      </c>
      <c r="D162" s="67">
        <v>1.23</v>
      </c>
      <c r="E162" s="58">
        <v>0.15</v>
      </c>
      <c r="F162" s="68">
        <v>0.35</v>
      </c>
      <c r="H162" s="56" t="s">
        <v>3</v>
      </c>
    </row>
    <row r="163" spans="1:8" hidden="1" x14ac:dyDescent="0.2">
      <c r="A163" s="32" t="s">
        <v>4</v>
      </c>
      <c r="B163" s="46" t="s">
        <v>402</v>
      </c>
      <c r="C163" s="69">
        <f t="shared" si="8"/>
        <v>10220109</v>
      </c>
      <c r="D163" s="67">
        <v>1.99</v>
      </c>
      <c r="E163" s="58">
        <v>0.15</v>
      </c>
      <c r="F163" s="68">
        <v>0.35</v>
      </c>
      <c r="H163" s="56" t="s">
        <v>3</v>
      </c>
    </row>
    <row r="164" spans="1:8" hidden="1" x14ac:dyDescent="0.2">
      <c r="A164" s="32" t="s">
        <v>4</v>
      </c>
      <c r="B164" s="46" t="s">
        <v>403</v>
      </c>
      <c r="C164" s="69">
        <f t="shared" si="8"/>
        <v>10220112</v>
      </c>
      <c r="D164" s="67">
        <v>1.02</v>
      </c>
      <c r="E164" s="58">
        <v>0.15</v>
      </c>
      <c r="F164" s="68">
        <v>0.35</v>
      </c>
      <c r="H164" s="56" t="s">
        <v>3</v>
      </c>
    </row>
    <row r="165" spans="1:8" hidden="1" x14ac:dyDescent="0.2">
      <c r="A165" s="32" t="s">
        <v>4</v>
      </c>
      <c r="B165" s="46" t="s">
        <v>404</v>
      </c>
      <c r="C165" s="69">
        <f t="shared" si="8"/>
        <v>10220115</v>
      </c>
      <c r="D165" s="67">
        <v>1.26</v>
      </c>
      <c r="E165" s="58">
        <v>0.15</v>
      </c>
      <c r="F165" s="68">
        <v>0.35</v>
      </c>
      <c r="H165" s="56" t="s">
        <v>3</v>
      </c>
    </row>
    <row r="166" spans="1:8" hidden="1" x14ac:dyDescent="0.2">
      <c r="A166" s="32" t="s">
        <v>4</v>
      </c>
      <c r="B166" s="46" t="s">
        <v>405</v>
      </c>
      <c r="C166" s="69">
        <f t="shared" si="8"/>
        <v>10220118</v>
      </c>
      <c r="D166" s="67">
        <v>1.74</v>
      </c>
      <c r="E166" s="58">
        <v>0.15</v>
      </c>
      <c r="F166" s="68">
        <v>0.35</v>
      </c>
      <c r="H166" s="56" t="s">
        <v>3</v>
      </c>
    </row>
    <row r="167" spans="1:8" hidden="1" x14ac:dyDescent="0.2">
      <c r="A167" s="32" t="s">
        <v>4</v>
      </c>
      <c r="B167" s="46" t="s">
        <v>406</v>
      </c>
      <c r="C167" s="69">
        <f t="shared" si="8"/>
        <v>10220121</v>
      </c>
      <c r="D167" s="67">
        <v>2.75</v>
      </c>
      <c r="E167" s="58">
        <v>0.15</v>
      </c>
      <c r="F167" s="68">
        <v>0.35</v>
      </c>
      <c r="H167" s="56" t="s">
        <v>3</v>
      </c>
    </row>
    <row r="168" spans="1:8" hidden="1" x14ac:dyDescent="0.2">
      <c r="A168" s="32" t="s">
        <v>4</v>
      </c>
      <c r="B168" s="46" t="s">
        <v>407</v>
      </c>
      <c r="C168" s="69">
        <f t="shared" si="8"/>
        <v>10220124</v>
      </c>
      <c r="D168" s="67">
        <v>1.59</v>
      </c>
      <c r="E168" s="58">
        <v>0.15</v>
      </c>
      <c r="F168" s="68">
        <v>0.35</v>
      </c>
      <c r="H168" s="56" t="s">
        <v>3</v>
      </c>
    </row>
    <row r="169" spans="1:8" hidden="1" x14ac:dyDescent="0.2">
      <c r="A169" s="32" t="s">
        <v>4</v>
      </c>
      <c r="B169" s="46" t="s">
        <v>408</v>
      </c>
      <c r="C169" s="69">
        <f t="shared" si="8"/>
        <v>10220127</v>
      </c>
      <c r="D169" s="67">
        <v>2.2999999999999998</v>
      </c>
      <c r="E169" s="58">
        <v>0.15</v>
      </c>
      <c r="F169" s="68">
        <v>0.35</v>
      </c>
      <c r="H169" s="56" t="s">
        <v>3</v>
      </c>
    </row>
    <row r="170" spans="1:8" hidden="1" x14ac:dyDescent="0.2">
      <c r="A170" s="32" t="s">
        <v>4</v>
      </c>
      <c r="B170" s="46" t="s">
        <v>409</v>
      </c>
      <c r="C170" s="69">
        <f t="shared" si="8"/>
        <v>10220130</v>
      </c>
      <c r="D170" s="67">
        <v>3.61</v>
      </c>
      <c r="E170" s="58">
        <v>0.15</v>
      </c>
      <c r="F170" s="68">
        <v>0.35</v>
      </c>
      <c r="H170" s="56" t="s">
        <v>3</v>
      </c>
    </row>
    <row r="171" spans="1:8" hidden="1" x14ac:dyDescent="0.2">
      <c r="A171" s="32" t="s">
        <v>4</v>
      </c>
      <c r="B171" s="46" t="s">
        <v>410</v>
      </c>
      <c r="C171" s="69">
        <f t="shared" si="8"/>
        <v>10220133</v>
      </c>
      <c r="D171" s="67">
        <v>2.89</v>
      </c>
      <c r="E171" s="58">
        <v>0.15</v>
      </c>
      <c r="F171" s="68">
        <v>0.35</v>
      </c>
      <c r="H171" s="56" t="s">
        <v>3</v>
      </c>
    </row>
    <row r="172" spans="1:8" hidden="1" x14ac:dyDescent="0.2">
      <c r="A172" s="32" t="s">
        <v>4</v>
      </c>
      <c r="B172" s="46" t="s">
        <v>411</v>
      </c>
      <c r="C172" s="69">
        <f t="shared" si="8"/>
        <v>10220136</v>
      </c>
      <c r="D172" s="67">
        <v>4.54</v>
      </c>
      <c r="E172" s="58">
        <v>0.15</v>
      </c>
      <c r="F172" s="68">
        <v>0.35</v>
      </c>
      <c r="H172" s="56" t="s">
        <v>3</v>
      </c>
    </row>
    <row r="173" spans="1:8" hidden="1" x14ac:dyDescent="0.2">
      <c r="A173" s="32" t="s">
        <v>4</v>
      </c>
      <c r="B173" s="45" t="s">
        <v>163</v>
      </c>
      <c r="C173" s="69">
        <f t="shared" si="8"/>
        <v>10220139</v>
      </c>
      <c r="D173" s="67">
        <v>1.1599999999999999</v>
      </c>
      <c r="E173" s="55">
        <v>0.2</v>
      </c>
      <c r="F173" s="68">
        <v>0.35</v>
      </c>
      <c r="H173" s="56" t="s">
        <v>3</v>
      </c>
    </row>
    <row r="174" spans="1:8" hidden="1" x14ac:dyDescent="0.2">
      <c r="A174" s="32" t="s">
        <v>4</v>
      </c>
      <c r="B174" s="45" t="s">
        <v>164</v>
      </c>
      <c r="C174" s="69">
        <f t="shared" si="8"/>
        <v>10220142</v>
      </c>
      <c r="D174" s="67">
        <v>1.7</v>
      </c>
      <c r="E174" s="55">
        <v>0.2</v>
      </c>
      <c r="F174" s="68">
        <v>0.35</v>
      </c>
      <c r="H174" s="56" t="s">
        <v>3</v>
      </c>
    </row>
    <row r="175" spans="1:8" hidden="1" x14ac:dyDescent="0.2">
      <c r="A175" s="32" t="s">
        <v>4</v>
      </c>
      <c r="B175" s="45" t="s">
        <v>165</v>
      </c>
      <c r="C175" s="69">
        <f t="shared" si="8"/>
        <v>10220145</v>
      </c>
      <c r="D175" s="67">
        <v>1.61</v>
      </c>
      <c r="E175" s="55">
        <v>0.2</v>
      </c>
      <c r="F175" s="68">
        <v>0.35</v>
      </c>
      <c r="H175" s="56" t="s">
        <v>3</v>
      </c>
    </row>
    <row r="176" spans="1:8" hidden="1" x14ac:dyDescent="0.2">
      <c r="A176" s="32" t="s">
        <v>4</v>
      </c>
      <c r="B176" s="45" t="s">
        <v>166</v>
      </c>
      <c r="C176" s="69">
        <f t="shared" si="8"/>
        <v>10220148</v>
      </c>
      <c r="D176" s="67">
        <v>2.37</v>
      </c>
      <c r="E176" s="55">
        <v>0.2</v>
      </c>
      <c r="F176" s="68">
        <v>0.35</v>
      </c>
      <c r="H176" s="56" t="s">
        <v>3</v>
      </c>
    </row>
    <row r="177" spans="1:8" hidden="1" x14ac:dyDescent="0.2">
      <c r="A177" s="32" t="s">
        <v>4</v>
      </c>
      <c r="B177" s="45" t="s">
        <v>167</v>
      </c>
      <c r="C177" s="69">
        <f t="shared" si="8"/>
        <v>10220151</v>
      </c>
      <c r="D177" s="67">
        <v>2.08</v>
      </c>
      <c r="E177" s="55">
        <v>0.2</v>
      </c>
      <c r="F177" s="68">
        <v>0.35</v>
      </c>
      <c r="H177" s="56" t="s">
        <v>3</v>
      </c>
    </row>
    <row r="178" spans="1:8" hidden="1" x14ac:dyDescent="0.2">
      <c r="A178" s="32" t="s">
        <v>4</v>
      </c>
      <c r="B178" s="45" t="s">
        <v>168</v>
      </c>
      <c r="C178" s="69">
        <f t="shared" si="8"/>
        <v>10220154</v>
      </c>
      <c r="D178" s="67">
        <v>3.09</v>
      </c>
      <c r="E178" s="55">
        <v>0.2</v>
      </c>
      <c r="F178" s="68">
        <v>0.35</v>
      </c>
      <c r="H178" s="56" t="s">
        <v>3</v>
      </c>
    </row>
    <row r="179" spans="1:8" hidden="1" x14ac:dyDescent="0.2">
      <c r="A179" s="32" t="s">
        <v>4</v>
      </c>
      <c r="B179" s="45" t="s">
        <v>169</v>
      </c>
      <c r="C179" s="69">
        <f t="shared" si="8"/>
        <v>10220157</v>
      </c>
      <c r="D179" s="67">
        <v>2.57</v>
      </c>
      <c r="E179" s="55">
        <v>0.2</v>
      </c>
      <c r="F179" s="68">
        <v>0.35</v>
      </c>
      <c r="H179" s="56" t="s">
        <v>3</v>
      </c>
    </row>
    <row r="180" spans="1:8" hidden="1" x14ac:dyDescent="0.2">
      <c r="A180" s="32" t="s">
        <v>4</v>
      </c>
      <c r="B180" s="45" t="s">
        <v>170</v>
      </c>
      <c r="C180" s="69">
        <f t="shared" si="8"/>
        <v>10220160</v>
      </c>
      <c r="D180" s="67">
        <v>3.84</v>
      </c>
      <c r="E180" s="55">
        <v>0.2</v>
      </c>
      <c r="F180" s="68">
        <v>0.35</v>
      </c>
      <c r="H180" s="56" t="s">
        <v>3</v>
      </c>
    </row>
    <row r="181" spans="1:8" hidden="1" x14ac:dyDescent="0.2">
      <c r="A181" s="32" t="s">
        <v>4</v>
      </c>
      <c r="B181" s="45" t="s">
        <v>171</v>
      </c>
      <c r="C181" s="69">
        <f t="shared" si="8"/>
        <v>10220163</v>
      </c>
      <c r="D181" s="67">
        <v>1.56</v>
      </c>
      <c r="E181" s="55">
        <v>0.2</v>
      </c>
      <c r="F181" s="68">
        <v>0.35</v>
      </c>
      <c r="H181" s="56" t="s">
        <v>3</v>
      </c>
    </row>
    <row r="182" spans="1:8" hidden="1" x14ac:dyDescent="0.2">
      <c r="A182" s="32" t="s">
        <v>4</v>
      </c>
      <c r="B182" s="45" t="s">
        <v>172</v>
      </c>
      <c r="C182" s="69">
        <f t="shared" si="8"/>
        <v>10220166</v>
      </c>
      <c r="D182" s="67">
        <v>2.1800000000000002</v>
      </c>
      <c r="E182" s="55">
        <v>0.2</v>
      </c>
      <c r="F182" s="68">
        <v>0.35</v>
      </c>
      <c r="H182" s="56" t="s">
        <v>3</v>
      </c>
    </row>
    <row r="183" spans="1:8" hidden="1" x14ac:dyDescent="0.2">
      <c r="A183" s="32" t="s">
        <v>4</v>
      </c>
      <c r="B183" s="45" t="s">
        <v>173</v>
      </c>
      <c r="C183" s="69">
        <f t="shared" si="8"/>
        <v>10220169</v>
      </c>
      <c r="D183" s="67">
        <v>2.1</v>
      </c>
      <c r="E183" s="55">
        <v>0.2</v>
      </c>
      <c r="F183" s="68">
        <v>0.35</v>
      </c>
      <c r="H183" s="56" t="s">
        <v>3</v>
      </c>
    </row>
    <row r="184" spans="1:8" hidden="1" x14ac:dyDescent="0.2">
      <c r="A184" s="32" t="s">
        <v>4</v>
      </c>
      <c r="B184" s="45" t="s">
        <v>174</v>
      </c>
      <c r="C184" s="69">
        <f t="shared" si="8"/>
        <v>10220172</v>
      </c>
      <c r="D184" s="67">
        <v>3.08</v>
      </c>
      <c r="E184" s="55">
        <v>0.2</v>
      </c>
      <c r="F184" s="68">
        <v>0.35</v>
      </c>
      <c r="H184" s="56" t="s">
        <v>3</v>
      </c>
    </row>
    <row r="185" spans="1:8" hidden="1" x14ac:dyDescent="0.2">
      <c r="A185" s="32" t="s">
        <v>4</v>
      </c>
      <c r="B185" s="45" t="s">
        <v>175</v>
      </c>
      <c r="C185" s="69">
        <f t="shared" si="8"/>
        <v>10220175</v>
      </c>
      <c r="D185" s="67">
        <v>4.9000000000000004</v>
      </c>
      <c r="E185" s="55">
        <v>0.2</v>
      </c>
      <c r="F185" s="68">
        <v>0.35</v>
      </c>
      <c r="H185" s="56" t="s">
        <v>3</v>
      </c>
    </row>
    <row r="186" spans="1:8" hidden="1" x14ac:dyDescent="0.2">
      <c r="A186" s="32" t="s">
        <v>4</v>
      </c>
      <c r="B186" s="45" t="s">
        <v>176</v>
      </c>
      <c r="C186" s="69">
        <f t="shared" si="8"/>
        <v>10220178</v>
      </c>
      <c r="D186" s="67">
        <v>7.12</v>
      </c>
      <c r="E186" s="55">
        <v>0.2</v>
      </c>
      <c r="F186" s="68">
        <v>0.35</v>
      </c>
      <c r="H186" s="56" t="s">
        <v>3</v>
      </c>
    </row>
    <row r="187" spans="1:8" hidden="1" x14ac:dyDescent="0.2">
      <c r="A187" s="32" t="s">
        <v>4</v>
      </c>
      <c r="B187" s="45" t="s">
        <v>177</v>
      </c>
      <c r="C187" s="69">
        <f t="shared" si="8"/>
        <v>10220181</v>
      </c>
      <c r="D187" s="67">
        <v>2.72</v>
      </c>
      <c r="E187" s="55">
        <v>0.2</v>
      </c>
      <c r="F187" s="68">
        <v>0.35</v>
      </c>
      <c r="H187" s="56" t="s">
        <v>3</v>
      </c>
    </row>
    <row r="188" spans="1:8" hidden="1" x14ac:dyDescent="0.2">
      <c r="A188" s="32" t="s">
        <v>4</v>
      </c>
      <c r="B188" s="45" t="s">
        <v>178</v>
      </c>
      <c r="C188" s="69">
        <f t="shared" si="8"/>
        <v>10220184</v>
      </c>
      <c r="D188" s="67">
        <v>3.95</v>
      </c>
      <c r="E188" s="55">
        <v>0.2</v>
      </c>
      <c r="F188" s="68">
        <v>0.35</v>
      </c>
      <c r="H188" s="56" t="s">
        <v>3</v>
      </c>
    </row>
    <row r="189" spans="1:8" hidden="1" x14ac:dyDescent="0.2">
      <c r="A189" s="32" t="s">
        <v>4</v>
      </c>
      <c r="B189" s="45" t="s">
        <v>179</v>
      </c>
      <c r="C189" s="69">
        <f t="shared" si="8"/>
        <v>10220187</v>
      </c>
      <c r="D189" s="67">
        <v>6.42</v>
      </c>
      <c r="E189" s="55">
        <v>0.2</v>
      </c>
      <c r="F189" s="68">
        <v>0.35</v>
      </c>
      <c r="H189" s="56" t="s">
        <v>3</v>
      </c>
    </row>
    <row r="190" spans="1:8" hidden="1" x14ac:dyDescent="0.2">
      <c r="A190" s="32" t="s">
        <v>4</v>
      </c>
      <c r="B190" s="45" t="s">
        <v>180</v>
      </c>
      <c r="C190" s="69">
        <f t="shared" si="8"/>
        <v>10220190</v>
      </c>
      <c r="D190" s="67">
        <v>9.26</v>
      </c>
      <c r="E190" s="55">
        <v>0.2</v>
      </c>
      <c r="F190" s="68">
        <v>0.35</v>
      </c>
      <c r="H190" s="56" t="s">
        <v>3</v>
      </c>
    </row>
    <row r="191" spans="1:8" hidden="1" x14ac:dyDescent="0.2">
      <c r="A191" s="32" t="s">
        <v>4</v>
      </c>
      <c r="B191" s="45" t="s">
        <v>181</v>
      </c>
      <c r="C191" s="69">
        <f t="shared" si="8"/>
        <v>10220193</v>
      </c>
      <c r="D191" s="67">
        <v>3.34</v>
      </c>
      <c r="E191" s="55">
        <v>0.2</v>
      </c>
      <c r="F191" s="68">
        <v>0.35</v>
      </c>
      <c r="H191" s="56" t="s">
        <v>3</v>
      </c>
    </row>
    <row r="192" spans="1:8" hidden="1" x14ac:dyDescent="0.2">
      <c r="A192" s="32" t="s">
        <v>4</v>
      </c>
      <c r="B192" s="45" t="s">
        <v>182</v>
      </c>
      <c r="C192" s="69">
        <f t="shared" si="8"/>
        <v>10220196</v>
      </c>
      <c r="D192" s="67">
        <v>4.93</v>
      </c>
      <c r="E192" s="55">
        <v>0.2</v>
      </c>
      <c r="F192" s="68">
        <v>0.35</v>
      </c>
      <c r="H192" s="56" t="s">
        <v>3</v>
      </c>
    </row>
    <row r="193" spans="1:8" hidden="1" x14ac:dyDescent="0.2">
      <c r="A193" s="32" t="s">
        <v>4</v>
      </c>
      <c r="B193" s="45" t="s">
        <v>183</v>
      </c>
      <c r="C193" s="69">
        <f t="shared" si="8"/>
        <v>10220199</v>
      </c>
      <c r="D193" s="67">
        <v>7.93</v>
      </c>
      <c r="E193" s="55">
        <v>0.2</v>
      </c>
      <c r="F193" s="68">
        <v>0.35</v>
      </c>
      <c r="H193" s="56" t="s">
        <v>3</v>
      </c>
    </row>
    <row r="194" spans="1:8" hidden="1" x14ac:dyDescent="0.2">
      <c r="A194" s="32" t="s">
        <v>4</v>
      </c>
      <c r="B194" s="45" t="s">
        <v>184</v>
      </c>
      <c r="C194" s="69">
        <f t="shared" si="8"/>
        <v>10220202</v>
      </c>
      <c r="D194" s="67">
        <v>11.45</v>
      </c>
      <c r="E194" s="55">
        <v>0.2</v>
      </c>
      <c r="F194" s="68">
        <v>0.35</v>
      </c>
      <c r="H194" s="56" t="s">
        <v>3</v>
      </c>
    </row>
    <row r="195" spans="1:8" hidden="1" x14ac:dyDescent="0.2">
      <c r="A195" s="32" t="s">
        <v>26</v>
      </c>
      <c r="B195" s="45" t="s">
        <v>185</v>
      </c>
      <c r="C195" s="69">
        <v>10080100</v>
      </c>
      <c r="D195" s="67">
        <v>34.869999999999997</v>
      </c>
      <c r="E195" s="55">
        <v>0.3</v>
      </c>
      <c r="F195" s="68">
        <v>0.35</v>
      </c>
      <c r="H195" s="56" t="s">
        <v>3</v>
      </c>
    </row>
    <row r="196" spans="1:8" hidden="1" x14ac:dyDescent="0.2">
      <c r="A196" s="32" t="s">
        <v>26</v>
      </c>
      <c r="B196" s="45" t="s">
        <v>186</v>
      </c>
      <c r="C196" s="69">
        <v>10080100</v>
      </c>
      <c r="D196" s="67">
        <v>41.59</v>
      </c>
      <c r="E196" s="55">
        <v>0.3</v>
      </c>
      <c r="F196" s="68">
        <v>0.35</v>
      </c>
      <c r="H196" s="56" t="s">
        <v>3</v>
      </c>
    </row>
    <row r="197" spans="1:8" hidden="1" x14ac:dyDescent="0.2">
      <c r="A197" s="32" t="s">
        <v>26</v>
      </c>
      <c r="B197" s="45" t="s">
        <v>187</v>
      </c>
      <c r="C197" s="69">
        <v>10080100</v>
      </c>
      <c r="D197" s="67">
        <v>71.650000000000006</v>
      </c>
      <c r="E197" s="55">
        <v>0.3</v>
      </c>
      <c r="F197" s="68">
        <v>0.35</v>
      </c>
      <c r="H197" s="56" t="s">
        <v>3</v>
      </c>
    </row>
    <row r="198" spans="1:8" hidden="1" x14ac:dyDescent="0.2">
      <c r="A198" s="32" t="s">
        <v>26</v>
      </c>
      <c r="B198" s="45" t="s">
        <v>188</v>
      </c>
      <c r="C198" s="69">
        <v>10080100</v>
      </c>
      <c r="D198" s="67">
        <v>489.35</v>
      </c>
      <c r="E198" s="55">
        <v>0.35</v>
      </c>
      <c r="F198" s="68">
        <v>0.35</v>
      </c>
      <c r="H198" s="56" t="s">
        <v>3</v>
      </c>
    </row>
    <row r="199" spans="1:8" hidden="1" x14ac:dyDescent="0.2">
      <c r="A199" s="32" t="s">
        <v>26</v>
      </c>
      <c r="B199" s="45" t="s">
        <v>189</v>
      </c>
      <c r="C199" s="69">
        <v>10080100</v>
      </c>
      <c r="D199" s="67">
        <v>171.16</v>
      </c>
      <c r="E199" s="55">
        <v>0.35</v>
      </c>
      <c r="F199" s="68">
        <v>0.35</v>
      </c>
      <c r="H199" s="56" t="s">
        <v>3</v>
      </c>
    </row>
    <row r="200" spans="1:8" hidden="1" x14ac:dyDescent="0.2">
      <c r="A200" s="32" t="s">
        <v>26</v>
      </c>
      <c r="B200" s="45" t="s">
        <v>190</v>
      </c>
      <c r="C200" s="69">
        <v>10080100</v>
      </c>
      <c r="D200" s="67">
        <v>70.459999999999994</v>
      </c>
      <c r="E200" s="55">
        <v>0.35</v>
      </c>
      <c r="F200" s="68">
        <v>0.35</v>
      </c>
      <c r="H200" s="56" t="s">
        <v>3</v>
      </c>
    </row>
    <row r="201" spans="1:8" hidden="1" x14ac:dyDescent="0.2">
      <c r="A201" s="32" t="s">
        <v>26</v>
      </c>
      <c r="B201" s="45" t="s">
        <v>191</v>
      </c>
      <c r="C201" s="69">
        <v>10080100</v>
      </c>
      <c r="D201" s="67">
        <v>298.95999999999998</v>
      </c>
      <c r="E201" s="55">
        <v>0.35</v>
      </c>
      <c r="F201" s="68">
        <v>0.35</v>
      </c>
      <c r="H201" s="56" t="s">
        <v>3</v>
      </c>
    </row>
    <row r="202" spans="1:8" hidden="1" x14ac:dyDescent="0.2">
      <c r="A202" s="32" t="s">
        <v>26</v>
      </c>
      <c r="B202" s="45" t="s">
        <v>192</v>
      </c>
      <c r="C202" s="69">
        <v>10080100</v>
      </c>
      <c r="D202" s="67">
        <v>102.57</v>
      </c>
      <c r="E202" s="55">
        <v>0.35</v>
      </c>
      <c r="F202" s="68">
        <v>0.35</v>
      </c>
      <c r="H202" s="56" t="s">
        <v>3</v>
      </c>
    </row>
    <row r="203" spans="1:8" hidden="1" x14ac:dyDescent="0.2">
      <c r="A203" s="32" t="s">
        <v>26</v>
      </c>
      <c r="B203" s="45" t="s">
        <v>193</v>
      </c>
      <c r="C203" s="69">
        <v>10080100</v>
      </c>
      <c r="D203" s="67">
        <v>424.57</v>
      </c>
      <c r="E203" s="55">
        <v>0.35</v>
      </c>
      <c r="F203" s="68">
        <v>0.35</v>
      </c>
      <c r="H203" s="56" t="s">
        <v>3</v>
      </c>
    </row>
    <row r="204" spans="1:8" hidden="1" x14ac:dyDescent="0.2">
      <c r="A204" s="32" t="s">
        <v>26</v>
      </c>
      <c r="B204" s="45" t="s">
        <v>194</v>
      </c>
      <c r="C204" s="69">
        <v>10080100</v>
      </c>
      <c r="D204" s="67">
        <v>142.83000000000001</v>
      </c>
      <c r="E204" s="55">
        <v>0.35</v>
      </c>
      <c r="F204" s="68">
        <v>0.35</v>
      </c>
      <c r="H204" s="56" t="s">
        <v>3</v>
      </c>
    </row>
    <row r="205" spans="1:8" hidden="1" x14ac:dyDescent="0.2">
      <c r="A205" s="32" t="s">
        <v>26</v>
      </c>
      <c r="B205" s="45" t="s">
        <v>195</v>
      </c>
      <c r="C205" s="69">
        <v>10080100</v>
      </c>
      <c r="D205" s="67">
        <v>553.34</v>
      </c>
      <c r="E205" s="55">
        <v>0.35</v>
      </c>
      <c r="F205" s="68">
        <v>0.35</v>
      </c>
      <c r="H205" s="56" t="s">
        <v>3</v>
      </c>
    </row>
    <row r="206" spans="1:8" hidden="1" x14ac:dyDescent="0.2">
      <c r="A206" s="32" t="s">
        <v>26</v>
      </c>
      <c r="B206" s="45" t="s">
        <v>196</v>
      </c>
      <c r="C206" s="69">
        <v>10080100</v>
      </c>
      <c r="D206" s="67">
        <v>175.65</v>
      </c>
      <c r="E206" s="55">
        <v>0.35</v>
      </c>
      <c r="F206" s="68">
        <v>0.35</v>
      </c>
      <c r="H206" s="56" t="s">
        <v>3</v>
      </c>
    </row>
    <row r="207" spans="1:8" hidden="1" x14ac:dyDescent="0.2">
      <c r="A207" s="32" t="s">
        <v>19</v>
      </c>
      <c r="B207" s="45" t="s">
        <v>197</v>
      </c>
      <c r="C207" s="69">
        <v>10080100</v>
      </c>
      <c r="D207" s="67">
        <v>0.82</v>
      </c>
      <c r="E207" s="55">
        <v>0.06</v>
      </c>
      <c r="F207" s="68">
        <v>0.35</v>
      </c>
      <c r="H207" s="56" t="s">
        <v>3</v>
      </c>
    </row>
    <row r="208" spans="1:8" hidden="1" x14ac:dyDescent="0.2">
      <c r="A208" s="32" t="s">
        <v>19</v>
      </c>
      <c r="B208" s="45" t="s">
        <v>198</v>
      </c>
      <c r="C208" s="69">
        <v>10080100</v>
      </c>
      <c r="D208" s="67">
        <v>1.03</v>
      </c>
      <c r="E208" s="55">
        <v>0.06</v>
      </c>
      <c r="F208" s="68">
        <v>0.35</v>
      </c>
      <c r="H208" s="56" t="s">
        <v>3</v>
      </c>
    </row>
    <row r="209" spans="1:8" hidden="1" x14ac:dyDescent="0.2">
      <c r="A209" s="32" t="s">
        <v>19</v>
      </c>
      <c r="B209" s="45" t="s">
        <v>200</v>
      </c>
      <c r="C209" s="69">
        <v>10080100</v>
      </c>
      <c r="D209" s="67">
        <v>1.52</v>
      </c>
      <c r="E209" s="55">
        <v>0.06</v>
      </c>
      <c r="F209" s="68">
        <v>0.35</v>
      </c>
      <c r="H209" s="56" t="s">
        <v>3</v>
      </c>
    </row>
    <row r="210" spans="1:8" hidden="1" x14ac:dyDescent="0.2">
      <c r="A210" s="32" t="s">
        <v>19</v>
      </c>
      <c r="B210" s="45" t="s">
        <v>199</v>
      </c>
      <c r="C210" s="69">
        <v>10080100</v>
      </c>
      <c r="D210" s="67">
        <v>0.97</v>
      </c>
      <c r="E210" s="55">
        <v>0.06</v>
      </c>
      <c r="F210" s="68">
        <v>0.35</v>
      </c>
      <c r="H210" s="56" t="s">
        <v>3</v>
      </c>
    </row>
    <row r="211" spans="1:8" hidden="1" x14ac:dyDescent="0.2">
      <c r="A211" s="32" t="s">
        <v>19</v>
      </c>
      <c r="B211" s="45" t="s">
        <v>201</v>
      </c>
      <c r="C211" s="69">
        <v>10080100</v>
      </c>
      <c r="D211" s="67">
        <v>1.24</v>
      </c>
      <c r="E211" s="55">
        <v>0.06</v>
      </c>
      <c r="F211" s="68">
        <v>0.35</v>
      </c>
      <c r="H211" s="56" t="s">
        <v>3</v>
      </c>
    </row>
    <row r="212" spans="1:8" hidden="1" x14ac:dyDescent="0.2">
      <c r="A212" s="32" t="s">
        <v>19</v>
      </c>
      <c r="B212" s="45" t="s">
        <v>202</v>
      </c>
      <c r="C212" s="69">
        <v>10080100</v>
      </c>
      <c r="D212" s="67">
        <v>1.78</v>
      </c>
      <c r="E212" s="55">
        <v>0.06</v>
      </c>
      <c r="F212" s="68">
        <v>0.35</v>
      </c>
      <c r="H212" s="56" t="s">
        <v>3</v>
      </c>
    </row>
    <row r="213" spans="1:8" hidden="1" x14ac:dyDescent="0.2">
      <c r="A213" s="32" t="s">
        <v>19</v>
      </c>
      <c r="B213" s="45" t="s">
        <v>203</v>
      </c>
      <c r="C213" s="69">
        <v>10080100</v>
      </c>
      <c r="D213" s="67">
        <v>0.09</v>
      </c>
      <c r="E213" s="55">
        <v>0</v>
      </c>
      <c r="F213" s="68">
        <v>0.35</v>
      </c>
      <c r="H213" s="56" t="s">
        <v>3</v>
      </c>
    </row>
    <row r="214" spans="1:8" hidden="1" x14ac:dyDescent="0.2">
      <c r="A214" s="32" t="s">
        <v>19</v>
      </c>
      <c r="B214" s="45" t="s">
        <v>204</v>
      </c>
      <c r="C214" s="69">
        <v>10080100</v>
      </c>
      <c r="D214" s="67">
        <v>0.16</v>
      </c>
      <c r="E214" s="55">
        <v>0</v>
      </c>
      <c r="F214" s="68">
        <v>0.35</v>
      </c>
      <c r="H214" s="56" t="s">
        <v>3</v>
      </c>
    </row>
    <row r="215" spans="1:8" hidden="1" x14ac:dyDescent="0.2">
      <c r="A215" s="32" t="s">
        <v>19</v>
      </c>
      <c r="B215" s="45" t="s">
        <v>205</v>
      </c>
      <c r="C215" s="69">
        <v>10080100</v>
      </c>
      <c r="D215" s="67">
        <v>0.18</v>
      </c>
      <c r="E215" s="55">
        <v>0</v>
      </c>
      <c r="F215" s="68">
        <v>0.35</v>
      </c>
      <c r="H215" s="56" t="s">
        <v>3</v>
      </c>
    </row>
    <row r="216" spans="1:8" hidden="1" x14ac:dyDescent="0.2">
      <c r="A216" s="32" t="s">
        <v>19</v>
      </c>
      <c r="B216" s="45" t="s">
        <v>206</v>
      </c>
      <c r="C216" s="69">
        <v>10080100</v>
      </c>
      <c r="D216" s="67">
        <v>0.3</v>
      </c>
      <c r="E216" s="55">
        <v>0</v>
      </c>
      <c r="F216" s="68">
        <v>0.35</v>
      </c>
      <c r="H216" s="56" t="s">
        <v>3</v>
      </c>
    </row>
    <row r="217" spans="1:8" hidden="1" x14ac:dyDescent="0.2">
      <c r="A217" s="32" t="s">
        <v>30</v>
      </c>
      <c r="B217" s="45" t="s">
        <v>220</v>
      </c>
      <c r="C217" s="69">
        <v>10100100</v>
      </c>
      <c r="D217" s="70">
        <v>4.4000000000000004</v>
      </c>
      <c r="E217" s="55">
        <v>0.05</v>
      </c>
      <c r="F217" s="68">
        <v>0.35</v>
      </c>
      <c r="H217" s="56" t="s">
        <v>3</v>
      </c>
    </row>
    <row r="218" spans="1:8" hidden="1" x14ac:dyDescent="0.2">
      <c r="A218" s="32" t="s">
        <v>30</v>
      </c>
      <c r="B218" s="45" t="s">
        <v>221</v>
      </c>
      <c r="C218" s="69">
        <f t="shared" ref="C218:C228" si="9">C217+3</f>
        <v>10100103</v>
      </c>
      <c r="D218" s="70">
        <v>5.35</v>
      </c>
      <c r="E218" s="55">
        <v>0.05</v>
      </c>
      <c r="F218" s="68">
        <v>0.35</v>
      </c>
      <c r="H218" s="56" t="s">
        <v>3</v>
      </c>
    </row>
    <row r="219" spans="1:8" hidden="1" x14ac:dyDescent="0.2">
      <c r="A219" s="32" t="s">
        <v>30</v>
      </c>
      <c r="B219" s="45" t="s">
        <v>222</v>
      </c>
      <c r="C219" s="69">
        <f t="shared" si="9"/>
        <v>10100106</v>
      </c>
      <c r="D219" s="70">
        <v>3.55</v>
      </c>
      <c r="E219" s="55">
        <v>0.05</v>
      </c>
      <c r="F219" s="68">
        <v>0.35</v>
      </c>
      <c r="H219" s="56" t="s">
        <v>3</v>
      </c>
    </row>
    <row r="220" spans="1:8" hidden="1" x14ac:dyDescent="0.2">
      <c r="A220" s="32" t="s">
        <v>30</v>
      </c>
      <c r="B220" s="45" t="s">
        <v>223</v>
      </c>
      <c r="C220" s="69">
        <f t="shared" si="9"/>
        <v>10100109</v>
      </c>
      <c r="D220" s="67">
        <v>16.95</v>
      </c>
      <c r="E220" s="55">
        <v>0.15</v>
      </c>
      <c r="F220" s="68">
        <v>0.35</v>
      </c>
      <c r="H220" s="56" t="s">
        <v>3</v>
      </c>
    </row>
    <row r="221" spans="1:8" hidden="1" x14ac:dyDescent="0.2">
      <c r="A221" s="32" t="s">
        <v>30</v>
      </c>
      <c r="B221" s="45" t="s">
        <v>224</v>
      </c>
      <c r="C221" s="69">
        <f t="shared" si="9"/>
        <v>10100112</v>
      </c>
      <c r="D221" s="67">
        <v>21.85</v>
      </c>
      <c r="E221" s="55">
        <v>0.15</v>
      </c>
      <c r="F221" s="68">
        <v>0.35</v>
      </c>
      <c r="H221" s="56" t="s">
        <v>3</v>
      </c>
    </row>
    <row r="222" spans="1:8" hidden="1" x14ac:dyDescent="0.2">
      <c r="A222" s="32" t="s">
        <v>30</v>
      </c>
      <c r="B222" s="45" t="s">
        <v>225</v>
      </c>
      <c r="C222" s="69">
        <f t="shared" si="9"/>
        <v>10100115</v>
      </c>
      <c r="D222" s="67">
        <v>14.1</v>
      </c>
      <c r="E222" s="55">
        <v>0.15</v>
      </c>
      <c r="F222" s="68">
        <v>0.35</v>
      </c>
      <c r="H222" s="56" t="s">
        <v>3</v>
      </c>
    </row>
    <row r="223" spans="1:8" hidden="1" x14ac:dyDescent="0.2">
      <c r="A223" s="32" t="s">
        <v>30</v>
      </c>
      <c r="B223" s="45" t="s">
        <v>226</v>
      </c>
      <c r="C223" s="69">
        <f t="shared" si="9"/>
        <v>10100118</v>
      </c>
      <c r="D223" s="70">
        <v>10.1</v>
      </c>
      <c r="E223" s="55">
        <v>0.15</v>
      </c>
      <c r="F223" s="68">
        <v>0.35</v>
      </c>
      <c r="H223" s="56" t="s">
        <v>3</v>
      </c>
    </row>
    <row r="224" spans="1:8" hidden="1" x14ac:dyDescent="0.2">
      <c r="A224" s="32" t="s">
        <v>30</v>
      </c>
      <c r="B224" s="45" t="s">
        <v>227</v>
      </c>
      <c r="C224" s="69">
        <f t="shared" si="9"/>
        <v>10100121</v>
      </c>
      <c r="D224" s="70">
        <v>13.15</v>
      </c>
      <c r="E224" s="55">
        <v>0.15</v>
      </c>
      <c r="F224" s="68">
        <v>0.35</v>
      </c>
      <c r="H224" s="56" t="s">
        <v>3</v>
      </c>
    </row>
    <row r="225" spans="1:8" hidden="1" x14ac:dyDescent="0.2">
      <c r="A225" s="32" t="s">
        <v>30</v>
      </c>
      <c r="B225" s="45" t="s">
        <v>228</v>
      </c>
      <c r="C225" s="69">
        <f t="shared" si="9"/>
        <v>10100124</v>
      </c>
      <c r="D225" s="70">
        <v>9.1</v>
      </c>
      <c r="E225" s="55">
        <v>0.15</v>
      </c>
      <c r="F225" s="68">
        <v>0.35</v>
      </c>
      <c r="H225" s="56" t="s">
        <v>3</v>
      </c>
    </row>
    <row r="226" spans="1:8" hidden="1" x14ac:dyDescent="0.2">
      <c r="A226" s="32" t="s">
        <v>30</v>
      </c>
      <c r="B226" s="45" t="s">
        <v>229</v>
      </c>
      <c r="C226" s="69">
        <f t="shared" si="9"/>
        <v>10100127</v>
      </c>
      <c r="D226" s="67">
        <v>15.85</v>
      </c>
      <c r="E226" s="55">
        <v>0.15</v>
      </c>
      <c r="F226" s="68">
        <v>0.35</v>
      </c>
      <c r="H226" s="56" t="s">
        <v>3</v>
      </c>
    </row>
    <row r="227" spans="1:8" hidden="1" x14ac:dyDescent="0.2">
      <c r="A227" s="32" t="s">
        <v>30</v>
      </c>
      <c r="B227" s="45" t="s">
        <v>230</v>
      </c>
      <c r="C227" s="69">
        <f t="shared" si="9"/>
        <v>10100130</v>
      </c>
      <c r="D227" s="67">
        <v>19.149999999999999</v>
      </c>
      <c r="E227" s="55">
        <v>0.15</v>
      </c>
      <c r="F227" s="68">
        <v>0.35</v>
      </c>
      <c r="H227" s="56" t="s">
        <v>3</v>
      </c>
    </row>
    <row r="228" spans="1:8" hidden="1" x14ac:dyDescent="0.2">
      <c r="A228" s="32" t="s">
        <v>30</v>
      </c>
      <c r="B228" s="45" t="s">
        <v>231</v>
      </c>
      <c r="C228" s="69">
        <f t="shared" si="9"/>
        <v>10100133</v>
      </c>
      <c r="D228" s="67">
        <v>15.05</v>
      </c>
      <c r="E228" s="55">
        <v>0.15</v>
      </c>
      <c r="F228" s="68">
        <v>0.35</v>
      </c>
      <c r="H228" s="56" t="s">
        <v>3</v>
      </c>
    </row>
    <row r="229" spans="1:8" hidden="1" x14ac:dyDescent="0.2">
      <c r="A229" s="32" t="s">
        <v>27</v>
      </c>
      <c r="B229" s="45" t="s">
        <v>232</v>
      </c>
      <c r="C229" s="69">
        <v>10110100</v>
      </c>
      <c r="D229" s="67">
        <v>18.27</v>
      </c>
      <c r="E229" s="55">
        <v>0.1</v>
      </c>
      <c r="F229" s="68">
        <v>0.35</v>
      </c>
      <c r="H229" s="56" t="s">
        <v>3</v>
      </c>
    </row>
    <row r="230" spans="1:8" hidden="1" x14ac:dyDescent="0.2">
      <c r="A230" s="32" t="s">
        <v>27</v>
      </c>
      <c r="B230" s="45" t="s">
        <v>233</v>
      </c>
      <c r="C230" s="69">
        <f t="shared" ref="C230:C236" si="10">C229+3</f>
        <v>10110103</v>
      </c>
      <c r="D230" s="67">
        <v>17.75</v>
      </c>
      <c r="E230" s="55">
        <v>0.1</v>
      </c>
      <c r="F230" s="68">
        <v>0.35</v>
      </c>
      <c r="H230" s="56" t="s">
        <v>3</v>
      </c>
    </row>
    <row r="231" spans="1:8" hidden="1" x14ac:dyDescent="0.2">
      <c r="A231" s="32" t="s">
        <v>27</v>
      </c>
      <c r="B231" s="45" t="s">
        <v>234</v>
      </c>
      <c r="C231" s="69">
        <f t="shared" si="10"/>
        <v>10110106</v>
      </c>
      <c r="D231" s="67">
        <v>23.83</v>
      </c>
      <c r="E231" s="55">
        <v>0.1</v>
      </c>
      <c r="F231" s="68">
        <v>0.35</v>
      </c>
      <c r="H231" s="56" t="s">
        <v>3</v>
      </c>
    </row>
    <row r="232" spans="1:8" hidden="1" x14ac:dyDescent="0.2">
      <c r="A232" s="32" t="s">
        <v>27</v>
      </c>
      <c r="B232" s="45" t="s">
        <v>235</v>
      </c>
      <c r="C232" s="69">
        <f t="shared" si="10"/>
        <v>10110109</v>
      </c>
      <c r="D232" s="67">
        <v>34.76</v>
      </c>
      <c r="E232" s="55">
        <v>0.15</v>
      </c>
      <c r="F232" s="68">
        <v>0.35</v>
      </c>
      <c r="H232" s="56" t="s">
        <v>3</v>
      </c>
    </row>
    <row r="233" spans="1:8" hidden="1" x14ac:dyDescent="0.2">
      <c r="A233" s="32" t="s">
        <v>27</v>
      </c>
      <c r="B233" s="45" t="s">
        <v>236</v>
      </c>
      <c r="C233" s="69">
        <f t="shared" si="10"/>
        <v>10110112</v>
      </c>
      <c r="D233" s="67">
        <v>68.78</v>
      </c>
      <c r="E233" s="55">
        <v>0.15</v>
      </c>
      <c r="F233" s="68">
        <v>0.35</v>
      </c>
      <c r="H233" s="56" t="s">
        <v>3</v>
      </c>
    </row>
    <row r="234" spans="1:8" hidden="1" x14ac:dyDescent="0.2">
      <c r="A234" s="32" t="s">
        <v>27</v>
      </c>
      <c r="B234" s="45" t="s">
        <v>238</v>
      </c>
      <c r="C234" s="69">
        <f t="shared" si="10"/>
        <v>10110115</v>
      </c>
      <c r="D234" s="67">
        <v>161.63</v>
      </c>
      <c r="E234" s="55">
        <v>0.35</v>
      </c>
      <c r="F234" s="68">
        <v>0.35</v>
      </c>
      <c r="H234" s="56" t="s">
        <v>3</v>
      </c>
    </row>
    <row r="235" spans="1:8" hidden="1" x14ac:dyDescent="0.2">
      <c r="A235" s="32" t="s">
        <v>27</v>
      </c>
      <c r="B235" s="45" t="s">
        <v>237</v>
      </c>
      <c r="C235" s="69">
        <f t="shared" si="10"/>
        <v>10110118</v>
      </c>
      <c r="D235" s="67">
        <v>68.78</v>
      </c>
      <c r="E235" s="55">
        <v>0.15</v>
      </c>
      <c r="F235" s="68">
        <v>0.35</v>
      </c>
      <c r="H235" s="56" t="s">
        <v>3</v>
      </c>
    </row>
    <row r="236" spans="1:8" hidden="1" x14ac:dyDescent="0.2">
      <c r="A236" s="32" t="s">
        <v>27</v>
      </c>
      <c r="B236" s="45" t="s">
        <v>239</v>
      </c>
      <c r="C236" s="69">
        <f t="shared" si="10"/>
        <v>10110121</v>
      </c>
      <c r="D236" s="67">
        <v>72.39</v>
      </c>
      <c r="E236" s="55">
        <v>0.1</v>
      </c>
      <c r="F236" s="68">
        <v>0.35</v>
      </c>
      <c r="H236" s="56" t="s">
        <v>3</v>
      </c>
    </row>
    <row r="237" spans="1:8" hidden="1" x14ac:dyDescent="0.2">
      <c r="A237" s="32" t="s">
        <v>20</v>
      </c>
      <c r="B237" s="52" t="s">
        <v>266</v>
      </c>
      <c r="C237" s="69">
        <v>10140100</v>
      </c>
      <c r="D237" s="67">
        <v>11.9</v>
      </c>
      <c r="E237" s="55">
        <v>0</v>
      </c>
      <c r="F237" s="68">
        <v>0.35</v>
      </c>
      <c r="G237" s="53"/>
      <c r="H237" s="56" t="s">
        <v>3</v>
      </c>
    </row>
    <row r="238" spans="1:8" hidden="1" x14ac:dyDescent="0.2">
      <c r="A238" s="32" t="s">
        <v>20</v>
      </c>
      <c r="B238" s="52" t="s">
        <v>267</v>
      </c>
      <c r="C238" s="69">
        <f t="shared" ref="C238:C255" si="11">C237+3</f>
        <v>10140103</v>
      </c>
      <c r="D238" s="67">
        <v>0.19</v>
      </c>
      <c r="E238" s="55">
        <v>0.05</v>
      </c>
      <c r="F238" s="68">
        <v>0.35</v>
      </c>
      <c r="G238" s="53"/>
      <c r="H238" s="56" t="s">
        <v>3</v>
      </c>
    </row>
    <row r="239" spans="1:8" hidden="1" x14ac:dyDescent="0.2">
      <c r="A239" s="32" t="s">
        <v>20</v>
      </c>
      <c r="B239" s="52" t="s">
        <v>268</v>
      </c>
      <c r="C239" s="69">
        <f t="shared" si="11"/>
        <v>10140106</v>
      </c>
      <c r="D239" s="67">
        <v>0.19</v>
      </c>
      <c r="E239" s="55">
        <v>0.05</v>
      </c>
      <c r="F239" s="68">
        <v>0.35</v>
      </c>
      <c r="G239" s="53"/>
      <c r="H239" s="56" t="s">
        <v>3</v>
      </c>
    </row>
    <row r="240" spans="1:8" hidden="1" x14ac:dyDescent="0.2">
      <c r="A240" s="32" t="s">
        <v>20</v>
      </c>
      <c r="B240" s="52" t="s">
        <v>269</v>
      </c>
      <c r="C240" s="69">
        <f t="shared" si="11"/>
        <v>10140109</v>
      </c>
      <c r="D240" s="67">
        <v>0.21</v>
      </c>
      <c r="E240" s="55">
        <v>0.05</v>
      </c>
      <c r="F240" s="68">
        <v>0.35</v>
      </c>
      <c r="G240" s="53"/>
      <c r="H240" s="56" t="s">
        <v>3</v>
      </c>
    </row>
    <row r="241" spans="1:8" hidden="1" x14ac:dyDescent="0.2">
      <c r="A241" s="32" t="s">
        <v>20</v>
      </c>
      <c r="B241" s="52" t="s">
        <v>270</v>
      </c>
      <c r="C241" s="69">
        <f t="shared" si="11"/>
        <v>10140112</v>
      </c>
      <c r="D241" s="67">
        <v>0.28999999999999998</v>
      </c>
      <c r="E241" s="55">
        <v>0.05</v>
      </c>
      <c r="F241" s="68">
        <v>0.35</v>
      </c>
      <c r="G241" s="53"/>
      <c r="H241" s="56" t="s">
        <v>3</v>
      </c>
    </row>
    <row r="242" spans="1:8" hidden="1" x14ac:dyDescent="0.2">
      <c r="A242" s="32" t="s">
        <v>20</v>
      </c>
      <c r="B242" s="52" t="s">
        <v>271</v>
      </c>
      <c r="C242" s="69">
        <f t="shared" si="11"/>
        <v>10140115</v>
      </c>
      <c r="D242" s="67">
        <v>0.19</v>
      </c>
      <c r="E242" s="55">
        <v>0.05</v>
      </c>
      <c r="F242" s="68">
        <v>0.35</v>
      </c>
      <c r="G242" s="53"/>
      <c r="H242" s="56" t="s">
        <v>3</v>
      </c>
    </row>
    <row r="243" spans="1:8" hidden="1" x14ac:dyDescent="0.2">
      <c r="A243" s="32" t="s">
        <v>20</v>
      </c>
      <c r="B243" s="52" t="s">
        <v>272</v>
      </c>
      <c r="C243" s="69">
        <f t="shared" si="11"/>
        <v>10140118</v>
      </c>
      <c r="D243" s="67">
        <v>0.19</v>
      </c>
      <c r="E243" s="55">
        <v>0.05</v>
      </c>
      <c r="F243" s="68">
        <v>0.35</v>
      </c>
      <c r="G243" s="53"/>
      <c r="H243" s="56" t="s">
        <v>3</v>
      </c>
    </row>
    <row r="244" spans="1:8" hidden="1" x14ac:dyDescent="0.2">
      <c r="A244" s="32" t="s">
        <v>20</v>
      </c>
      <c r="B244" s="52" t="s">
        <v>273</v>
      </c>
      <c r="C244" s="69">
        <f t="shared" si="11"/>
        <v>10140121</v>
      </c>
      <c r="D244" s="67">
        <v>0.09</v>
      </c>
      <c r="E244" s="55">
        <v>0</v>
      </c>
      <c r="F244" s="68">
        <v>0.35</v>
      </c>
      <c r="G244" s="53"/>
      <c r="H244" s="56" t="s">
        <v>3</v>
      </c>
    </row>
    <row r="245" spans="1:8" hidden="1" x14ac:dyDescent="0.2">
      <c r="A245" s="32" t="s">
        <v>20</v>
      </c>
      <c r="B245" s="52" t="s">
        <v>274</v>
      </c>
      <c r="C245" s="69">
        <f t="shared" si="11"/>
        <v>10140124</v>
      </c>
      <c r="D245" s="67">
        <v>0.1</v>
      </c>
      <c r="E245" s="55">
        <v>0</v>
      </c>
      <c r="F245" s="68">
        <v>0.35</v>
      </c>
      <c r="G245" s="53"/>
      <c r="H245" s="56" t="s">
        <v>3</v>
      </c>
    </row>
    <row r="246" spans="1:8" hidden="1" x14ac:dyDescent="0.2">
      <c r="A246" s="32" t="s">
        <v>20</v>
      </c>
      <c r="B246" s="52" t="s">
        <v>275</v>
      </c>
      <c r="C246" s="69">
        <f t="shared" si="11"/>
        <v>10140127</v>
      </c>
      <c r="D246" s="67">
        <v>0.11</v>
      </c>
      <c r="E246" s="55">
        <v>0</v>
      </c>
      <c r="F246" s="68">
        <v>0.35</v>
      </c>
      <c r="G246" s="53"/>
      <c r="H246" s="56" t="s">
        <v>3</v>
      </c>
    </row>
    <row r="247" spans="1:8" hidden="1" x14ac:dyDescent="0.2">
      <c r="A247" s="32" t="s">
        <v>20</v>
      </c>
      <c r="B247" s="52" t="s">
        <v>276</v>
      </c>
      <c r="C247" s="69">
        <f t="shared" si="11"/>
        <v>10140130</v>
      </c>
      <c r="D247" s="67">
        <v>0.14000000000000001</v>
      </c>
      <c r="E247" s="55">
        <v>0</v>
      </c>
      <c r="F247" s="68">
        <v>0.35</v>
      </c>
      <c r="G247" s="53"/>
      <c r="H247" s="56" t="s">
        <v>3</v>
      </c>
    </row>
    <row r="248" spans="1:8" hidden="1" x14ac:dyDescent="0.2">
      <c r="A248" s="32" t="s">
        <v>20</v>
      </c>
      <c r="B248" s="52" t="s">
        <v>277</v>
      </c>
      <c r="C248" s="69">
        <f t="shared" si="11"/>
        <v>10140133</v>
      </c>
      <c r="D248" s="67">
        <v>0.23</v>
      </c>
      <c r="E248" s="55">
        <v>0</v>
      </c>
      <c r="F248" s="68">
        <v>0.35</v>
      </c>
      <c r="G248" s="53"/>
      <c r="H248" s="56" t="s">
        <v>3</v>
      </c>
    </row>
    <row r="249" spans="1:8" hidden="1" x14ac:dyDescent="0.2">
      <c r="A249" s="32" t="s">
        <v>20</v>
      </c>
      <c r="B249" s="52" t="s">
        <v>278</v>
      </c>
      <c r="C249" s="69">
        <f t="shared" si="11"/>
        <v>10140136</v>
      </c>
      <c r="D249" s="67">
        <v>0.09</v>
      </c>
      <c r="E249" s="55">
        <v>0</v>
      </c>
      <c r="F249" s="68">
        <v>0.35</v>
      </c>
      <c r="G249" s="53"/>
      <c r="H249" s="56" t="s">
        <v>3</v>
      </c>
    </row>
    <row r="250" spans="1:8" hidden="1" x14ac:dyDescent="0.2">
      <c r="A250" s="32" t="s">
        <v>20</v>
      </c>
      <c r="B250" s="52" t="s">
        <v>279</v>
      </c>
      <c r="C250" s="69">
        <f t="shared" si="11"/>
        <v>10140139</v>
      </c>
      <c r="D250" s="67">
        <v>0.48</v>
      </c>
      <c r="E250" s="55">
        <v>0.05</v>
      </c>
      <c r="F250" s="68">
        <v>0.35</v>
      </c>
      <c r="G250" s="53"/>
      <c r="H250" s="56" t="s">
        <v>3</v>
      </c>
    </row>
    <row r="251" spans="1:8" hidden="1" x14ac:dyDescent="0.2">
      <c r="A251" s="32" t="s">
        <v>20</v>
      </c>
      <c r="B251" s="52" t="s">
        <v>280</v>
      </c>
      <c r="C251" s="69">
        <f t="shared" si="11"/>
        <v>10140142</v>
      </c>
      <c r="D251" s="67">
        <v>0.47</v>
      </c>
      <c r="E251" s="55">
        <v>0.05</v>
      </c>
      <c r="F251" s="68">
        <v>0.35</v>
      </c>
      <c r="G251" s="53"/>
      <c r="H251" s="56" t="s">
        <v>3</v>
      </c>
    </row>
    <row r="252" spans="1:8" hidden="1" x14ac:dyDescent="0.2">
      <c r="A252" s="32" t="s">
        <v>20</v>
      </c>
      <c r="B252" s="52" t="s">
        <v>281</v>
      </c>
      <c r="C252" s="69">
        <f t="shared" si="11"/>
        <v>10140145</v>
      </c>
      <c r="D252" s="67">
        <v>0.63</v>
      </c>
      <c r="E252" s="55">
        <v>0.05</v>
      </c>
      <c r="F252" s="68">
        <v>0.35</v>
      </c>
      <c r="G252" s="53"/>
      <c r="H252" s="56" t="s">
        <v>3</v>
      </c>
    </row>
    <row r="253" spans="1:8" hidden="1" x14ac:dyDescent="0.2">
      <c r="A253" s="32" t="s">
        <v>20</v>
      </c>
      <c r="B253" s="52" t="s">
        <v>282</v>
      </c>
      <c r="C253" s="69">
        <f t="shared" si="11"/>
        <v>10140148</v>
      </c>
      <c r="D253" s="67">
        <v>1.03</v>
      </c>
      <c r="E253" s="55">
        <v>0.05</v>
      </c>
      <c r="F253" s="68">
        <v>0.35</v>
      </c>
      <c r="G253" s="53"/>
      <c r="H253" s="56" t="s">
        <v>3</v>
      </c>
    </row>
    <row r="254" spans="1:8" hidden="1" x14ac:dyDescent="0.2">
      <c r="A254" s="32" t="s">
        <v>20</v>
      </c>
      <c r="B254" s="52" t="s">
        <v>283</v>
      </c>
      <c r="C254" s="69">
        <f t="shared" si="11"/>
        <v>10140151</v>
      </c>
      <c r="D254" s="67">
        <v>0.45</v>
      </c>
      <c r="E254" s="55">
        <v>0.05</v>
      </c>
      <c r="F254" s="68">
        <v>0.35</v>
      </c>
      <c r="G254" s="53"/>
      <c r="H254" s="56" t="s">
        <v>3</v>
      </c>
    </row>
    <row r="255" spans="1:8" hidden="1" x14ac:dyDescent="0.2">
      <c r="A255" s="32" t="s">
        <v>20</v>
      </c>
      <c r="B255" s="52" t="s">
        <v>284</v>
      </c>
      <c r="C255" s="69">
        <f t="shared" si="11"/>
        <v>10140154</v>
      </c>
      <c r="D255" s="67">
        <v>0.47</v>
      </c>
      <c r="E255" s="55">
        <v>0.05</v>
      </c>
      <c r="F255" s="68">
        <v>0.35</v>
      </c>
      <c r="G255" s="53"/>
      <c r="H255" s="56" t="s">
        <v>3</v>
      </c>
    </row>
    <row r="256" spans="1:8" hidden="1" x14ac:dyDescent="0.2">
      <c r="A256" s="32" t="s">
        <v>20</v>
      </c>
      <c r="B256" s="45" t="s">
        <v>474</v>
      </c>
      <c r="C256" s="69">
        <f>C107+3</f>
        <v>10060130</v>
      </c>
      <c r="D256" s="67">
        <v>3.78</v>
      </c>
      <c r="E256" s="55">
        <v>0</v>
      </c>
      <c r="F256" s="68">
        <v>0.35</v>
      </c>
      <c r="H256" s="56" t="s">
        <v>3</v>
      </c>
    </row>
    <row r="257" spans="1:8" hidden="1" x14ac:dyDescent="0.2">
      <c r="A257" s="32" t="s">
        <v>251</v>
      </c>
      <c r="B257" s="48" t="s">
        <v>264</v>
      </c>
      <c r="C257" s="69">
        <f>C255+3</f>
        <v>10140157</v>
      </c>
      <c r="D257" s="71">
        <v>2.1800000000000002</v>
      </c>
      <c r="E257" s="55">
        <v>0.05</v>
      </c>
      <c r="F257" s="68">
        <v>0.35</v>
      </c>
      <c r="H257" s="56" t="s">
        <v>3</v>
      </c>
    </row>
    <row r="258" spans="1:8" hidden="1" x14ac:dyDescent="0.2">
      <c r="A258" s="32" t="s">
        <v>251</v>
      </c>
      <c r="B258" s="48" t="s">
        <v>265</v>
      </c>
      <c r="C258" s="69">
        <f>C257+3</f>
        <v>10140160</v>
      </c>
      <c r="D258" s="71">
        <v>0.05</v>
      </c>
      <c r="E258" s="55">
        <v>0.05</v>
      </c>
      <c r="F258" s="68">
        <v>0.35</v>
      </c>
      <c r="H258" s="56" t="s">
        <v>3</v>
      </c>
    </row>
    <row r="259" spans="1:8" hidden="1" x14ac:dyDescent="0.2">
      <c r="A259" s="32" t="s">
        <v>251</v>
      </c>
      <c r="B259" s="48" t="s">
        <v>252</v>
      </c>
      <c r="C259" s="69">
        <v>10130100</v>
      </c>
      <c r="D259" s="71">
        <v>0.86</v>
      </c>
      <c r="E259" s="55">
        <v>0.05</v>
      </c>
      <c r="F259" s="68">
        <v>0.35</v>
      </c>
      <c r="H259" s="56" t="s">
        <v>3</v>
      </c>
    </row>
    <row r="260" spans="1:8" hidden="1" x14ac:dyDescent="0.2">
      <c r="A260" s="32" t="s">
        <v>251</v>
      </c>
      <c r="B260" s="48" t="s">
        <v>253</v>
      </c>
      <c r="C260" s="69">
        <f t="shared" ref="C260:C270" si="12">C259+3</f>
        <v>10130103</v>
      </c>
      <c r="D260" s="71">
        <v>0.86</v>
      </c>
      <c r="E260" s="55">
        <v>0.05</v>
      </c>
      <c r="F260" s="68">
        <v>0.35</v>
      </c>
      <c r="H260" s="56" t="s">
        <v>3</v>
      </c>
    </row>
    <row r="261" spans="1:8" hidden="1" x14ac:dyDescent="0.2">
      <c r="A261" s="32" t="s">
        <v>251</v>
      </c>
      <c r="B261" s="48" t="s">
        <v>254</v>
      </c>
      <c r="C261" s="69">
        <f t="shared" si="12"/>
        <v>10130106</v>
      </c>
      <c r="D261" s="71">
        <v>0.08</v>
      </c>
      <c r="E261" s="55">
        <v>0.05</v>
      </c>
      <c r="F261" s="68">
        <v>0.35</v>
      </c>
      <c r="H261" s="56" t="s">
        <v>3</v>
      </c>
    </row>
    <row r="262" spans="1:8" hidden="1" x14ac:dyDescent="0.2">
      <c r="A262" s="32" t="s">
        <v>251</v>
      </c>
      <c r="B262" s="48" t="s">
        <v>255</v>
      </c>
      <c r="C262" s="69">
        <f t="shared" si="12"/>
        <v>10130109</v>
      </c>
      <c r="D262" s="71">
        <v>0.86</v>
      </c>
      <c r="E262" s="55">
        <v>0.05</v>
      </c>
      <c r="F262" s="68">
        <v>0.35</v>
      </c>
      <c r="H262" s="56" t="s">
        <v>3</v>
      </c>
    </row>
    <row r="263" spans="1:8" hidden="1" x14ac:dyDescent="0.2">
      <c r="A263" s="32" t="s">
        <v>251</v>
      </c>
      <c r="B263" s="48" t="s">
        <v>256</v>
      </c>
      <c r="C263" s="69">
        <f t="shared" si="12"/>
        <v>10130112</v>
      </c>
      <c r="D263" s="71">
        <v>0.86</v>
      </c>
      <c r="E263" s="55">
        <v>0.05</v>
      </c>
      <c r="F263" s="68">
        <v>0.35</v>
      </c>
      <c r="H263" s="56" t="s">
        <v>3</v>
      </c>
    </row>
    <row r="264" spans="1:8" hidden="1" x14ac:dyDescent="0.2">
      <c r="A264" s="32" t="s">
        <v>251</v>
      </c>
      <c r="B264" s="48" t="s">
        <v>257</v>
      </c>
      <c r="C264" s="69">
        <f t="shared" si="12"/>
        <v>10130115</v>
      </c>
      <c r="D264" s="71">
        <v>2.72</v>
      </c>
      <c r="E264" s="55">
        <v>0.1</v>
      </c>
      <c r="F264" s="68">
        <v>0.35</v>
      </c>
      <c r="H264" s="56" t="s">
        <v>3</v>
      </c>
    </row>
    <row r="265" spans="1:8" hidden="1" x14ac:dyDescent="0.2">
      <c r="A265" s="32" t="s">
        <v>251</v>
      </c>
      <c r="B265" s="48" t="s">
        <v>258</v>
      </c>
      <c r="C265" s="69">
        <f t="shared" si="12"/>
        <v>10130118</v>
      </c>
      <c r="D265" s="71">
        <v>2.1800000000000002</v>
      </c>
      <c r="E265" s="55">
        <v>0.05</v>
      </c>
      <c r="F265" s="68">
        <v>0.35</v>
      </c>
      <c r="H265" s="56" t="s">
        <v>3</v>
      </c>
    </row>
    <row r="266" spans="1:8" hidden="1" x14ac:dyDescent="0.2">
      <c r="A266" s="32" t="s">
        <v>251</v>
      </c>
      <c r="B266" s="48" t="s">
        <v>259</v>
      </c>
      <c r="C266" s="69">
        <f t="shared" si="12"/>
        <v>10130121</v>
      </c>
      <c r="D266" s="71">
        <v>1.31</v>
      </c>
      <c r="E266" s="55">
        <v>0.05</v>
      </c>
      <c r="F266" s="68">
        <v>0.35</v>
      </c>
      <c r="H266" s="56" t="s">
        <v>3</v>
      </c>
    </row>
    <row r="267" spans="1:8" hidden="1" x14ac:dyDescent="0.2">
      <c r="A267" s="32" t="s">
        <v>251</v>
      </c>
      <c r="B267" s="48" t="s">
        <v>260</v>
      </c>
      <c r="C267" s="69">
        <f t="shared" si="12"/>
        <v>10130124</v>
      </c>
      <c r="D267" s="71">
        <v>1.53</v>
      </c>
      <c r="E267" s="55">
        <v>0.05</v>
      </c>
      <c r="F267" s="68">
        <v>0.35</v>
      </c>
      <c r="H267" s="56" t="s">
        <v>3</v>
      </c>
    </row>
    <row r="268" spans="1:8" hidden="1" x14ac:dyDescent="0.2">
      <c r="A268" s="32" t="s">
        <v>251</v>
      </c>
      <c r="B268" s="48" t="s">
        <v>261</v>
      </c>
      <c r="C268" s="69">
        <f t="shared" si="12"/>
        <v>10130127</v>
      </c>
      <c r="D268" s="71">
        <v>0.91</v>
      </c>
      <c r="E268" s="55">
        <v>0.05</v>
      </c>
      <c r="F268" s="68">
        <v>0.35</v>
      </c>
      <c r="H268" s="56" t="s">
        <v>3</v>
      </c>
    </row>
    <row r="269" spans="1:8" hidden="1" x14ac:dyDescent="0.2">
      <c r="A269" s="32" t="s">
        <v>251</v>
      </c>
      <c r="B269" s="48" t="s">
        <v>262</v>
      </c>
      <c r="C269" s="69">
        <f t="shared" si="12"/>
        <v>10130130</v>
      </c>
      <c r="D269" s="71">
        <v>2.67</v>
      </c>
      <c r="E269" s="55">
        <v>0.1</v>
      </c>
      <c r="F269" s="68">
        <v>0.35</v>
      </c>
      <c r="H269" s="56" t="s">
        <v>3</v>
      </c>
    </row>
    <row r="270" spans="1:8" hidden="1" x14ac:dyDescent="0.2">
      <c r="A270" s="32" t="s">
        <v>251</v>
      </c>
      <c r="B270" s="48" t="s">
        <v>263</v>
      </c>
      <c r="C270" s="69">
        <f t="shared" si="12"/>
        <v>10130133</v>
      </c>
      <c r="D270" s="71">
        <v>0.51</v>
      </c>
      <c r="E270" s="55">
        <v>0.05</v>
      </c>
      <c r="F270" s="68">
        <v>0.35</v>
      </c>
      <c r="H270" s="56" t="s">
        <v>3</v>
      </c>
    </row>
    <row r="271" spans="1:8" hidden="1" x14ac:dyDescent="0.2">
      <c r="A271" s="32" t="s">
        <v>207</v>
      </c>
      <c r="B271" s="45" t="s">
        <v>208</v>
      </c>
      <c r="C271" s="69">
        <v>10090100</v>
      </c>
      <c r="D271" s="67">
        <v>2.82</v>
      </c>
      <c r="E271" s="55">
        <v>0.08</v>
      </c>
      <c r="F271" s="68">
        <v>0.35</v>
      </c>
      <c r="H271" s="56" t="s">
        <v>3</v>
      </c>
    </row>
    <row r="272" spans="1:8" hidden="1" x14ac:dyDescent="0.2">
      <c r="A272" s="32" t="s">
        <v>207</v>
      </c>
      <c r="B272" s="45" t="s">
        <v>209</v>
      </c>
      <c r="C272" s="69">
        <f t="shared" ref="C272:C282" si="13">C271+3</f>
        <v>10090103</v>
      </c>
      <c r="D272" s="67">
        <v>3.83</v>
      </c>
      <c r="E272" s="55">
        <v>0.1</v>
      </c>
      <c r="F272" s="68">
        <v>0.35</v>
      </c>
      <c r="H272" s="56" t="s">
        <v>3</v>
      </c>
    </row>
    <row r="273" spans="1:8" hidden="1" x14ac:dyDescent="0.2">
      <c r="A273" s="32" t="s">
        <v>207</v>
      </c>
      <c r="B273" s="45" t="s">
        <v>210</v>
      </c>
      <c r="C273" s="69">
        <f t="shared" si="13"/>
        <v>10090106</v>
      </c>
      <c r="D273" s="67">
        <v>8.49</v>
      </c>
      <c r="E273" s="55">
        <v>0.2</v>
      </c>
      <c r="F273" s="68">
        <v>0.35</v>
      </c>
      <c r="H273" s="56" t="s">
        <v>3</v>
      </c>
    </row>
    <row r="274" spans="1:8" hidden="1" x14ac:dyDescent="0.2">
      <c r="A274" s="32" t="s">
        <v>207</v>
      </c>
      <c r="B274" s="45" t="s">
        <v>211</v>
      </c>
      <c r="C274" s="69">
        <f t="shared" si="13"/>
        <v>10090109</v>
      </c>
      <c r="D274" s="67">
        <v>5.27</v>
      </c>
      <c r="E274" s="55">
        <v>0.2</v>
      </c>
      <c r="F274" s="68">
        <v>0.35</v>
      </c>
      <c r="H274" s="56" t="s">
        <v>3</v>
      </c>
    </row>
    <row r="275" spans="1:8" hidden="1" x14ac:dyDescent="0.2">
      <c r="A275" s="32" t="s">
        <v>207</v>
      </c>
      <c r="B275" s="45" t="s">
        <v>212</v>
      </c>
      <c r="C275" s="69">
        <f t="shared" si="13"/>
        <v>10090112</v>
      </c>
      <c r="D275" s="67">
        <v>4.04</v>
      </c>
      <c r="E275" s="55">
        <v>0.2</v>
      </c>
      <c r="F275" s="68">
        <v>0.35</v>
      </c>
      <c r="H275" s="56" t="s">
        <v>3</v>
      </c>
    </row>
    <row r="276" spans="1:8" hidden="1" x14ac:dyDescent="0.2">
      <c r="A276" s="32" t="s">
        <v>207</v>
      </c>
      <c r="B276" s="45" t="s">
        <v>213</v>
      </c>
      <c r="C276" s="69">
        <f t="shared" si="13"/>
        <v>10090115</v>
      </c>
      <c r="D276" s="67">
        <v>4.04</v>
      </c>
      <c r="E276" s="55">
        <v>0.2</v>
      </c>
      <c r="F276" s="68">
        <v>0.35</v>
      </c>
      <c r="H276" s="56" t="s">
        <v>3</v>
      </c>
    </row>
    <row r="277" spans="1:8" hidden="1" x14ac:dyDescent="0.2">
      <c r="A277" s="32" t="s">
        <v>207</v>
      </c>
      <c r="B277" s="45" t="s">
        <v>214</v>
      </c>
      <c r="C277" s="69">
        <f t="shared" si="13"/>
        <v>10090118</v>
      </c>
      <c r="D277" s="67">
        <v>2.09</v>
      </c>
      <c r="E277" s="55">
        <v>0.04</v>
      </c>
      <c r="F277" s="68">
        <v>0.35</v>
      </c>
      <c r="H277" s="56" t="s">
        <v>3</v>
      </c>
    </row>
    <row r="278" spans="1:8" hidden="1" x14ac:dyDescent="0.2">
      <c r="A278" s="32" t="s">
        <v>207</v>
      </c>
      <c r="B278" s="45" t="s">
        <v>215</v>
      </c>
      <c r="C278" s="69">
        <f t="shared" si="13"/>
        <v>10090121</v>
      </c>
      <c r="D278" s="67">
        <v>1.1200000000000001</v>
      </c>
      <c r="E278" s="55">
        <v>0.2</v>
      </c>
      <c r="F278" s="68">
        <v>0.35</v>
      </c>
      <c r="H278" s="56" t="s">
        <v>3</v>
      </c>
    </row>
    <row r="279" spans="1:8" hidden="1" x14ac:dyDescent="0.2">
      <c r="A279" s="32" t="s">
        <v>207</v>
      </c>
      <c r="B279" s="45" t="s">
        <v>216</v>
      </c>
      <c r="C279" s="69">
        <f t="shared" si="13"/>
        <v>10090124</v>
      </c>
      <c r="D279" s="67">
        <v>10.87</v>
      </c>
      <c r="E279" s="55">
        <v>0.2</v>
      </c>
      <c r="F279" s="68">
        <v>0.35</v>
      </c>
      <c r="H279" s="56" t="s">
        <v>3</v>
      </c>
    </row>
    <row r="280" spans="1:8" hidden="1" x14ac:dyDescent="0.2">
      <c r="A280" s="32" t="s">
        <v>207</v>
      </c>
      <c r="B280" s="45" t="s">
        <v>217</v>
      </c>
      <c r="C280" s="69">
        <f t="shared" si="13"/>
        <v>10090127</v>
      </c>
      <c r="D280" s="67">
        <v>18.12</v>
      </c>
      <c r="E280" s="55">
        <v>0.25</v>
      </c>
      <c r="F280" s="68">
        <v>0.35</v>
      </c>
      <c r="H280" s="56" t="s">
        <v>3</v>
      </c>
    </row>
    <row r="281" spans="1:8" hidden="1" x14ac:dyDescent="0.2">
      <c r="A281" s="32" t="s">
        <v>207</v>
      </c>
      <c r="B281" s="45" t="s">
        <v>218</v>
      </c>
      <c r="C281" s="69">
        <f t="shared" si="13"/>
        <v>10090130</v>
      </c>
      <c r="D281" s="67">
        <v>4.9800000000000004</v>
      </c>
      <c r="E281" s="55">
        <v>0.2</v>
      </c>
      <c r="F281" s="68">
        <v>0.35</v>
      </c>
      <c r="H281" s="56" t="s">
        <v>3</v>
      </c>
    </row>
    <row r="282" spans="1:8" hidden="1" x14ac:dyDescent="0.2">
      <c r="A282" s="32" t="s">
        <v>207</v>
      </c>
      <c r="B282" s="45" t="s">
        <v>219</v>
      </c>
      <c r="C282" s="69">
        <f t="shared" si="13"/>
        <v>10090133</v>
      </c>
      <c r="D282" s="67">
        <v>16.3</v>
      </c>
      <c r="E282" s="55">
        <v>0.25</v>
      </c>
      <c r="F282" s="68">
        <v>0.35</v>
      </c>
      <c r="H282" s="56" t="s">
        <v>3</v>
      </c>
    </row>
    <row r="283" spans="1:8" hidden="1" x14ac:dyDescent="0.2">
      <c r="A283" s="32" t="s">
        <v>21</v>
      </c>
      <c r="B283" s="45" t="s">
        <v>285</v>
      </c>
      <c r="C283" s="69">
        <v>10150100</v>
      </c>
      <c r="D283" s="67">
        <v>118.84</v>
      </c>
      <c r="E283" s="55">
        <v>0.4</v>
      </c>
      <c r="F283" s="68">
        <v>0.35</v>
      </c>
      <c r="H283" s="56" t="s">
        <v>3</v>
      </c>
    </row>
    <row r="284" spans="1:8" hidden="1" x14ac:dyDescent="0.2">
      <c r="A284" s="32" t="s">
        <v>21</v>
      </c>
      <c r="B284" s="45" t="s">
        <v>286</v>
      </c>
      <c r="C284" s="69">
        <f t="shared" ref="C284:C317" si="14">C283+3</f>
        <v>10150103</v>
      </c>
      <c r="D284" s="67">
        <v>118.84</v>
      </c>
      <c r="E284" s="55">
        <v>0.4</v>
      </c>
      <c r="F284" s="68">
        <v>0.35</v>
      </c>
      <c r="H284" s="56" t="s">
        <v>3</v>
      </c>
    </row>
    <row r="285" spans="1:8" hidden="1" x14ac:dyDescent="0.2">
      <c r="A285" s="32" t="s">
        <v>21</v>
      </c>
      <c r="B285" s="45" t="s">
        <v>287</v>
      </c>
      <c r="C285" s="69">
        <f t="shared" si="14"/>
        <v>10150106</v>
      </c>
      <c r="D285" s="67">
        <v>149.74</v>
      </c>
      <c r="E285" s="55">
        <v>0.4</v>
      </c>
      <c r="F285" s="68">
        <v>0.35</v>
      </c>
      <c r="H285" s="56" t="s">
        <v>3</v>
      </c>
    </row>
    <row r="286" spans="1:8" hidden="1" x14ac:dyDescent="0.2">
      <c r="A286" s="32" t="s">
        <v>21</v>
      </c>
      <c r="B286" s="45" t="s">
        <v>288</v>
      </c>
      <c r="C286" s="69">
        <f t="shared" si="14"/>
        <v>10150109</v>
      </c>
      <c r="D286" s="67">
        <v>149.74</v>
      </c>
      <c r="E286" s="55">
        <v>0.4</v>
      </c>
      <c r="F286" s="68">
        <v>0.35</v>
      </c>
      <c r="H286" s="56" t="s">
        <v>3</v>
      </c>
    </row>
    <row r="287" spans="1:8" hidden="1" x14ac:dyDescent="0.2">
      <c r="A287" s="32" t="s">
        <v>21</v>
      </c>
      <c r="B287" s="45" t="s">
        <v>289</v>
      </c>
      <c r="C287" s="69">
        <f t="shared" si="14"/>
        <v>10150112</v>
      </c>
      <c r="D287" s="67">
        <v>7.62</v>
      </c>
      <c r="E287" s="55">
        <v>0.1</v>
      </c>
      <c r="F287" s="68">
        <v>0.35</v>
      </c>
      <c r="H287" s="56" t="s">
        <v>3</v>
      </c>
    </row>
    <row r="288" spans="1:8" hidden="1" x14ac:dyDescent="0.2">
      <c r="A288" s="32" t="s">
        <v>21</v>
      </c>
      <c r="B288" s="45" t="s">
        <v>290</v>
      </c>
      <c r="C288" s="69">
        <f t="shared" si="14"/>
        <v>10150115</v>
      </c>
      <c r="D288" s="67">
        <v>13.92</v>
      </c>
      <c r="E288" s="55">
        <v>0.1</v>
      </c>
      <c r="F288" s="68">
        <v>0.35</v>
      </c>
      <c r="H288" s="56" t="s">
        <v>3</v>
      </c>
    </row>
    <row r="289" spans="1:8" hidden="1" x14ac:dyDescent="0.2">
      <c r="A289" s="32" t="s">
        <v>21</v>
      </c>
      <c r="B289" s="45" t="s">
        <v>291</v>
      </c>
      <c r="C289" s="69">
        <f t="shared" si="14"/>
        <v>10150118</v>
      </c>
      <c r="D289" s="67">
        <v>10.7</v>
      </c>
      <c r="E289" s="55">
        <v>0.3</v>
      </c>
      <c r="F289" s="68">
        <v>0.35</v>
      </c>
      <c r="H289" s="56" t="s">
        <v>3</v>
      </c>
    </row>
    <row r="290" spans="1:8" hidden="1" x14ac:dyDescent="0.2">
      <c r="A290" s="32" t="s">
        <v>21</v>
      </c>
      <c r="B290" s="45" t="s">
        <v>292</v>
      </c>
      <c r="C290" s="69">
        <f t="shared" si="14"/>
        <v>10150121</v>
      </c>
      <c r="D290" s="67">
        <v>10.7</v>
      </c>
      <c r="E290" s="55">
        <v>0.3</v>
      </c>
      <c r="F290" s="68">
        <v>0.35</v>
      </c>
      <c r="H290" s="56" t="s">
        <v>3</v>
      </c>
    </row>
    <row r="291" spans="1:8" hidden="1" x14ac:dyDescent="0.2">
      <c r="A291" s="32" t="s">
        <v>21</v>
      </c>
      <c r="B291" s="45" t="s">
        <v>297</v>
      </c>
      <c r="C291" s="69">
        <f t="shared" si="14"/>
        <v>10150124</v>
      </c>
      <c r="D291" s="67">
        <v>14.6</v>
      </c>
      <c r="E291" s="55">
        <v>0.3</v>
      </c>
      <c r="F291" s="68">
        <v>0.35</v>
      </c>
      <c r="H291" s="56" t="s">
        <v>3</v>
      </c>
    </row>
    <row r="292" spans="1:8" hidden="1" x14ac:dyDescent="0.2">
      <c r="A292" s="32" t="s">
        <v>21</v>
      </c>
      <c r="B292" s="45" t="s">
        <v>298</v>
      </c>
      <c r="C292" s="69">
        <f t="shared" si="14"/>
        <v>10150127</v>
      </c>
      <c r="D292" s="67">
        <v>11.91</v>
      </c>
      <c r="E292" s="55">
        <v>0.2</v>
      </c>
      <c r="F292" s="68">
        <v>0.35</v>
      </c>
      <c r="H292" s="56" t="s">
        <v>3</v>
      </c>
    </row>
    <row r="293" spans="1:8" hidden="1" x14ac:dyDescent="0.2">
      <c r="A293" s="32" t="s">
        <v>21</v>
      </c>
      <c r="B293" s="45" t="s">
        <v>293</v>
      </c>
      <c r="C293" s="69">
        <f t="shared" si="14"/>
        <v>10150130</v>
      </c>
      <c r="D293" s="67">
        <v>13.5</v>
      </c>
      <c r="E293" s="55">
        <v>0.3</v>
      </c>
      <c r="F293" s="68">
        <v>0.35</v>
      </c>
      <c r="H293" s="56" t="s">
        <v>3</v>
      </c>
    </row>
    <row r="294" spans="1:8" hidden="1" x14ac:dyDescent="0.2">
      <c r="A294" s="32" t="s">
        <v>21</v>
      </c>
      <c r="B294" s="45" t="s">
        <v>294</v>
      </c>
      <c r="C294" s="69">
        <f t="shared" si="14"/>
        <v>10150133</v>
      </c>
      <c r="D294" s="67">
        <v>10.4</v>
      </c>
      <c r="E294" s="55">
        <v>0.2</v>
      </c>
      <c r="F294" s="68">
        <v>0.35</v>
      </c>
      <c r="H294" s="56" t="s">
        <v>3</v>
      </c>
    </row>
    <row r="295" spans="1:8" hidden="1" x14ac:dyDescent="0.2">
      <c r="A295" s="32" t="s">
        <v>21</v>
      </c>
      <c r="B295" s="45" t="s">
        <v>295</v>
      </c>
      <c r="C295" s="69">
        <f t="shared" si="14"/>
        <v>10150136</v>
      </c>
      <c r="D295" s="67">
        <v>13.5</v>
      </c>
      <c r="E295" s="55">
        <v>0.3</v>
      </c>
      <c r="F295" s="68">
        <v>0.35</v>
      </c>
      <c r="H295" s="56" t="s">
        <v>3</v>
      </c>
    </row>
    <row r="296" spans="1:8" hidden="1" x14ac:dyDescent="0.2">
      <c r="A296" s="32" t="s">
        <v>21</v>
      </c>
      <c r="B296" s="45" t="s">
        <v>296</v>
      </c>
      <c r="C296" s="69">
        <f t="shared" si="14"/>
        <v>10150139</v>
      </c>
      <c r="D296" s="67">
        <v>10.1</v>
      </c>
      <c r="E296" s="55">
        <v>0.2</v>
      </c>
      <c r="F296" s="68">
        <v>0.35</v>
      </c>
      <c r="H296" s="56" t="s">
        <v>3</v>
      </c>
    </row>
    <row r="297" spans="1:8" hidden="1" x14ac:dyDescent="0.2">
      <c r="A297" s="32" t="s">
        <v>21</v>
      </c>
      <c r="B297" s="45" t="s">
        <v>299</v>
      </c>
      <c r="C297" s="69">
        <f t="shared" si="14"/>
        <v>10150142</v>
      </c>
      <c r="D297" s="67">
        <v>5</v>
      </c>
      <c r="E297" s="55">
        <v>0.3</v>
      </c>
      <c r="F297" s="68">
        <v>0.35</v>
      </c>
      <c r="H297" s="56" t="s">
        <v>3</v>
      </c>
    </row>
    <row r="298" spans="1:8" hidden="1" x14ac:dyDescent="0.2">
      <c r="A298" s="32" t="s">
        <v>21</v>
      </c>
      <c r="B298" s="45" t="s">
        <v>300</v>
      </c>
      <c r="C298" s="69">
        <f t="shared" si="14"/>
        <v>10150145</v>
      </c>
      <c r="D298" s="67">
        <v>4.5999999999999996</v>
      </c>
      <c r="E298" s="55">
        <v>0.2</v>
      </c>
      <c r="F298" s="68">
        <v>0.35</v>
      </c>
      <c r="H298" s="56" t="s">
        <v>3</v>
      </c>
    </row>
    <row r="299" spans="1:8" hidden="1" x14ac:dyDescent="0.2">
      <c r="A299" s="32" t="s">
        <v>21</v>
      </c>
      <c r="B299" s="45" t="s">
        <v>301</v>
      </c>
      <c r="C299" s="69">
        <f t="shared" si="14"/>
        <v>10150148</v>
      </c>
      <c r="D299" s="67">
        <v>13.7</v>
      </c>
      <c r="E299" s="55">
        <v>0.1</v>
      </c>
      <c r="F299" s="68">
        <v>0.35</v>
      </c>
      <c r="H299" s="56" t="s">
        <v>3</v>
      </c>
    </row>
    <row r="300" spans="1:8" hidden="1" x14ac:dyDescent="0.2">
      <c r="A300" s="32" t="s">
        <v>21</v>
      </c>
      <c r="B300" s="45" t="s">
        <v>302</v>
      </c>
      <c r="C300" s="69">
        <f t="shared" si="14"/>
        <v>10150151</v>
      </c>
      <c r="D300" s="67">
        <v>28.86</v>
      </c>
      <c r="E300" s="55">
        <v>0.2</v>
      </c>
      <c r="F300" s="68">
        <v>0.35</v>
      </c>
      <c r="H300" s="56" t="s">
        <v>3</v>
      </c>
    </row>
    <row r="301" spans="1:8" hidden="1" x14ac:dyDescent="0.2">
      <c r="A301" s="32" t="s">
        <v>21</v>
      </c>
      <c r="B301" s="45" t="s">
        <v>303</v>
      </c>
      <c r="C301" s="69">
        <f t="shared" si="14"/>
        <v>10150154</v>
      </c>
      <c r="D301" s="67">
        <v>28.86</v>
      </c>
      <c r="E301" s="55">
        <v>0.2</v>
      </c>
      <c r="F301" s="68">
        <v>0.35</v>
      </c>
      <c r="H301" s="56" t="s">
        <v>3</v>
      </c>
    </row>
    <row r="302" spans="1:8" hidden="1" x14ac:dyDescent="0.2">
      <c r="A302" s="32" t="s">
        <v>21</v>
      </c>
      <c r="B302" s="45" t="s">
        <v>304</v>
      </c>
      <c r="C302" s="69">
        <f t="shared" si="14"/>
        <v>10150157</v>
      </c>
      <c r="D302" s="67">
        <v>28.86</v>
      </c>
      <c r="E302" s="55">
        <v>0.2</v>
      </c>
      <c r="F302" s="68">
        <v>0.35</v>
      </c>
      <c r="H302" s="56" t="s">
        <v>3</v>
      </c>
    </row>
    <row r="303" spans="1:8" hidden="1" x14ac:dyDescent="0.2">
      <c r="A303" s="32" t="s">
        <v>21</v>
      </c>
      <c r="B303" s="45" t="s">
        <v>305</v>
      </c>
      <c r="C303" s="69">
        <f t="shared" si="14"/>
        <v>10150160</v>
      </c>
      <c r="D303" s="67">
        <v>28.86</v>
      </c>
      <c r="E303" s="55">
        <v>0.2</v>
      </c>
      <c r="F303" s="68">
        <v>0.35</v>
      </c>
      <c r="H303" s="56" t="s">
        <v>3</v>
      </c>
    </row>
    <row r="304" spans="1:8" hidden="1" x14ac:dyDescent="0.2">
      <c r="A304" s="32" t="s">
        <v>21</v>
      </c>
      <c r="B304" s="45" t="s">
        <v>306</v>
      </c>
      <c r="C304" s="69">
        <f t="shared" si="14"/>
        <v>10150163</v>
      </c>
      <c r="D304" s="67">
        <v>28.86</v>
      </c>
      <c r="E304" s="55">
        <v>0.2</v>
      </c>
      <c r="F304" s="68">
        <v>0.35</v>
      </c>
      <c r="H304" s="56" t="s">
        <v>3</v>
      </c>
    </row>
    <row r="305" spans="1:8" hidden="1" x14ac:dyDescent="0.2">
      <c r="A305" s="32" t="s">
        <v>21</v>
      </c>
      <c r="B305" s="45" t="s">
        <v>307</v>
      </c>
      <c r="C305" s="69">
        <f t="shared" si="14"/>
        <v>10150166</v>
      </c>
      <c r="D305" s="67">
        <v>28.86</v>
      </c>
      <c r="E305" s="55">
        <v>0.2</v>
      </c>
      <c r="F305" s="68">
        <v>0.35</v>
      </c>
      <c r="H305" s="56" t="s">
        <v>3</v>
      </c>
    </row>
    <row r="306" spans="1:8" hidden="1" x14ac:dyDescent="0.2">
      <c r="A306" s="32" t="s">
        <v>21</v>
      </c>
      <c r="B306" s="45" t="s">
        <v>308</v>
      </c>
      <c r="C306" s="69">
        <f t="shared" si="14"/>
        <v>10150169</v>
      </c>
      <c r="D306" s="67">
        <v>34.06</v>
      </c>
      <c r="E306" s="55">
        <v>0.2</v>
      </c>
      <c r="F306" s="68">
        <v>0.35</v>
      </c>
      <c r="H306" s="56" t="s">
        <v>3</v>
      </c>
    </row>
    <row r="307" spans="1:8" hidden="1" x14ac:dyDescent="0.2">
      <c r="A307" s="32" t="s">
        <v>21</v>
      </c>
      <c r="B307" s="45" t="s">
        <v>309</v>
      </c>
      <c r="C307" s="69">
        <f t="shared" si="14"/>
        <v>10150172</v>
      </c>
      <c r="D307" s="67">
        <v>34.06</v>
      </c>
      <c r="E307" s="55">
        <v>0.2</v>
      </c>
      <c r="F307" s="68">
        <v>0.35</v>
      </c>
      <c r="H307" s="56" t="s">
        <v>3</v>
      </c>
    </row>
    <row r="308" spans="1:8" hidden="1" x14ac:dyDescent="0.2">
      <c r="A308" s="32" t="s">
        <v>21</v>
      </c>
      <c r="B308" s="45" t="s">
        <v>310</v>
      </c>
      <c r="C308" s="69">
        <f t="shared" si="14"/>
        <v>10150175</v>
      </c>
      <c r="D308" s="67">
        <v>62.2</v>
      </c>
      <c r="E308" s="55">
        <v>0.2</v>
      </c>
      <c r="F308" s="68">
        <v>0.35</v>
      </c>
      <c r="H308" s="56" t="s">
        <v>3</v>
      </c>
    </row>
    <row r="309" spans="1:8" hidden="1" x14ac:dyDescent="0.2">
      <c r="A309" s="32" t="s">
        <v>21</v>
      </c>
      <c r="B309" s="45" t="s">
        <v>311</v>
      </c>
      <c r="C309" s="69">
        <f t="shared" si="14"/>
        <v>10150178</v>
      </c>
      <c r="D309" s="67">
        <v>62.2</v>
      </c>
      <c r="E309" s="55">
        <v>0.2</v>
      </c>
      <c r="F309" s="68">
        <v>0.35</v>
      </c>
      <c r="H309" s="56" t="s">
        <v>3</v>
      </c>
    </row>
    <row r="310" spans="1:8" hidden="1" x14ac:dyDescent="0.2">
      <c r="A310" s="32" t="s">
        <v>21</v>
      </c>
      <c r="B310" s="45" t="s">
        <v>312</v>
      </c>
      <c r="C310" s="69">
        <f t="shared" si="14"/>
        <v>10150181</v>
      </c>
      <c r="D310" s="67">
        <v>62.2</v>
      </c>
      <c r="E310" s="55">
        <v>0.2</v>
      </c>
      <c r="F310" s="68">
        <v>0.35</v>
      </c>
      <c r="H310" s="56" t="s">
        <v>3</v>
      </c>
    </row>
    <row r="311" spans="1:8" hidden="1" x14ac:dyDescent="0.2">
      <c r="A311" s="32" t="s">
        <v>21</v>
      </c>
      <c r="B311" s="45" t="s">
        <v>313</v>
      </c>
      <c r="C311" s="69">
        <f t="shared" si="14"/>
        <v>10150184</v>
      </c>
      <c r="D311" s="67">
        <v>62.2</v>
      </c>
      <c r="E311" s="55">
        <v>0.2</v>
      </c>
      <c r="F311" s="68">
        <v>0.35</v>
      </c>
      <c r="H311" s="56" t="s">
        <v>3</v>
      </c>
    </row>
    <row r="312" spans="1:8" hidden="1" x14ac:dyDescent="0.2">
      <c r="A312" s="32" t="s">
        <v>21</v>
      </c>
      <c r="B312" s="45" t="s">
        <v>314</v>
      </c>
      <c r="C312" s="69">
        <f t="shared" si="14"/>
        <v>10150187</v>
      </c>
      <c r="D312" s="67">
        <v>43.05</v>
      </c>
      <c r="E312" s="55">
        <v>0.2</v>
      </c>
      <c r="F312" s="68">
        <v>0.35</v>
      </c>
      <c r="H312" s="56" t="s">
        <v>3</v>
      </c>
    </row>
    <row r="313" spans="1:8" hidden="1" x14ac:dyDescent="0.2">
      <c r="A313" s="32" t="s">
        <v>21</v>
      </c>
      <c r="B313" s="45" t="s">
        <v>315</v>
      </c>
      <c r="C313" s="69">
        <f t="shared" si="14"/>
        <v>10150190</v>
      </c>
      <c r="D313" s="67">
        <v>43.05</v>
      </c>
      <c r="E313" s="55">
        <v>0.2</v>
      </c>
      <c r="F313" s="68">
        <v>0.35</v>
      </c>
      <c r="H313" s="56" t="s">
        <v>3</v>
      </c>
    </row>
    <row r="314" spans="1:8" hidden="1" x14ac:dyDescent="0.2">
      <c r="A314" s="32" t="s">
        <v>21</v>
      </c>
      <c r="B314" s="45" t="s">
        <v>316</v>
      </c>
      <c r="C314" s="69">
        <f t="shared" si="14"/>
        <v>10150193</v>
      </c>
      <c r="D314" s="67">
        <v>43.05</v>
      </c>
      <c r="E314" s="55">
        <v>0.2</v>
      </c>
      <c r="F314" s="68">
        <v>0.35</v>
      </c>
      <c r="H314" s="56" t="s">
        <v>3</v>
      </c>
    </row>
    <row r="315" spans="1:8" hidden="1" x14ac:dyDescent="0.2">
      <c r="A315" s="32" t="s">
        <v>21</v>
      </c>
      <c r="B315" s="45" t="s">
        <v>317</v>
      </c>
      <c r="C315" s="69">
        <f t="shared" si="14"/>
        <v>10150196</v>
      </c>
      <c r="D315" s="67">
        <v>43.05</v>
      </c>
      <c r="E315" s="55">
        <v>0.2</v>
      </c>
      <c r="F315" s="68">
        <v>0.35</v>
      </c>
      <c r="H315" s="56" t="s">
        <v>3</v>
      </c>
    </row>
    <row r="316" spans="1:8" hidden="1" x14ac:dyDescent="0.2">
      <c r="A316" s="32" t="s">
        <v>21</v>
      </c>
      <c r="B316" s="45" t="s">
        <v>318</v>
      </c>
      <c r="C316" s="69">
        <f t="shared" si="14"/>
        <v>10150199</v>
      </c>
      <c r="D316" s="67">
        <v>55.94</v>
      </c>
      <c r="E316" s="55">
        <v>0.2</v>
      </c>
      <c r="F316" s="68">
        <v>0.35</v>
      </c>
      <c r="H316" s="56" t="s">
        <v>3</v>
      </c>
    </row>
    <row r="317" spans="1:8" hidden="1" x14ac:dyDescent="0.2">
      <c r="A317" s="32" t="s">
        <v>21</v>
      </c>
      <c r="B317" s="45" t="s">
        <v>319</v>
      </c>
      <c r="C317" s="69">
        <f t="shared" si="14"/>
        <v>10150202</v>
      </c>
      <c r="D317" s="67">
        <v>55.94</v>
      </c>
      <c r="E317" s="55">
        <v>0.2</v>
      </c>
      <c r="F317" s="68">
        <v>0.35</v>
      </c>
      <c r="H317" s="56" t="s">
        <v>3</v>
      </c>
    </row>
    <row r="318" spans="1:8" hidden="1" x14ac:dyDescent="0.2">
      <c r="A318" s="63" t="s">
        <v>320</v>
      </c>
      <c r="B318" s="57" t="s">
        <v>321</v>
      </c>
      <c r="C318" s="69">
        <v>10160100</v>
      </c>
      <c r="D318" s="67">
        <v>4.29</v>
      </c>
      <c r="E318" s="55">
        <v>0.02</v>
      </c>
      <c r="F318" s="68">
        <v>0.35</v>
      </c>
      <c r="H318" s="56" t="s">
        <v>3</v>
      </c>
    </row>
    <row r="319" spans="1:8" hidden="1" x14ac:dyDescent="0.2">
      <c r="A319" s="63" t="s">
        <v>320</v>
      </c>
      <c r="B319" s="57" t="s">
        <v>322</v>
      </c>
      <c r="C319" s="69">
        <v>10160100</v>
      </c>
      <c r="D319" s="67">
        <v>1.98</v>
      </c>
      <c r="E319" s="55">
        <v>0.05</v>
      </c>
      <c r="F319" s="68">
        <v>0.35</v>
      </c>
      <c r="H319" s="56" t="s">
        <v>3</v>
      </c>
    </row>
    <row r="320" spans="1:8" hidden="1" x14ac:dyDescent="0.2">
      <c r="A320" s="63" t="s">
        <v>320</v>
      </c>
      <c r="B320" s="57" t="s">
        <v>323</v>
      </c>
      <c r="C320" s="69">
        <v>10160100</v>
      </c>
      <c r="D320" s="67">
        <v>2.37</v>
      </c>
      <c r="E320" s="55">
        <v>0.02</v>
      </c>
      <c r="F320" s="68">
        <v>0.35</v>
      </c>
      <c r="H320" s="56" t="s">
        <v>3</v>
      </c>
    </row>
    <row r="321" spans="1:8" hidden="1" x14ac:dyDescent="0.2">
      <c r="A321" s="63" t="s">
        <v>320</v>
      </c>
      <c r="B321" s="57" t="s">
        <v>324</v>
      </c>
      <c r="C321" s="69">
        <v>10160100</v>
      </c>
      <c r="D321" s="67">
        <v>0.38</v>
      </c>
      <c r="E321" s="55">
        <v>0.02</v>
      </c>
      <c r="F321" s="68">
        <v>0.35</v>
      </c>
      <c r="H321" s="56" t="s">
        <v>3</v>
      </c>
    </row>
    <row r="322" spans="1:8" hidden="1" x14ac:dyDescent="0.2">
      <c r="A322" s="63" t="s">
        <v>320</v>
      </c>
      <c r="B322" s="45" t="s">
        <v>325</v>
      </c>
      <c r="C322" s="69">
        <v>10160100</v>
      </c>
      <c r="D322" s="67">
        <v>0.64</v>
      </c>
      <c r="E322" s="55">
        <v>0.02</v>
      </c>
      <c r="F322" s="68">
        <v>0.35</v>
      </c>
      <c r="H322" s="56" t="s">
        <v>3</v>
      </c>
    </row>
    <row r="323" spans="1:8" hidden="1" x14ac:dyDescent="0.2">
      <c r="A323" s="63" t="s">
        <v>320</v>
      </c>
      <c r="B323" s="57" t="s">
        <v>327</v>
      </c>
      <c r="C323" s="69">
        <v>10160100</v>
      </c>
      <c r="D323" s="67">
        <v>1.01</v>
      </c>
      <c r="E323" s="55">
        <v>0.02</v>
      </c>
      <c r="F323" s="68">
        <v>0.35</v>
      </c>
      <c r="H323" s="56" t="s">
        <v>3</v>
      </c>
    </row>
    <row r="324" spans="1:8" hidden="1" x14ac:dyDescent="0.2">
      <c r="A324" s="63" t="s">
        <v>320</v>
      </c>
      <c r="B324" s="57" t="s">
        <v>328</v>
      </c>
      <c r="C324" s="69">
        <v>10160100</v>
      </c>
      <c r="D324" s="67">
        <v>1.01</v>
      </c>
      <c r="E324" s="55">
        <v>0.02</v>
      </c>
      <c r="F324" s="68">
        <v>0.35</v>
      </c>
      <c r="H324" s="56" t="s">
        <v>3</v>
      </c>
    </row>
    <row r="325" spans="1:8" hidden="1" x14ac:dyDescent="0.2">
      <c r="A325" s="63" t="s">
        <v>320</v>
      </c>
      <c r="B325" s="45" t="s">
        <v>326</v>
      </c>
      <c r="C325" s="69">
        <v>10160100</v>
      </c>
      <c r="D325" s="67">
        <v>0.25</v>
      </c>
      <c r="E325" s="55">
        <v>0.02</v>
      </c>
      <c r="F325" s="68">
        <v>0.35</v>
      </c>
      <c r="H325" s="56" t="s">
        <v>3</v>
      </c>
    </row>
    <row r="326" spans="1:8" hidden="1" x14ac:dyDescent="0.2">
      <c r="A326" s="32" t="s">
        <v>6</v>
      </c>
      <c r="B326" s="45" t="s">
        <v>329</v>
      </c>
      <c r="C326" s="69">
        <v>10170100</v>
      </c>
      <c r="D326" s="67">
        <v>5.45</v>
      </c>
      <c r="E326" s="55">
        <v>1E-3</v>
      </c>
      <c r="F326" s="68">
        <v>0.35</v>
      </c>
      <c r="H326" s="56" t="s">
        <v>3</v>
      </c>
    </row>
    <row r="327" spans="1:8" hidden="1" x14ac:dyDescent="0.2">
      <c r="A327" s="32" t="s">
        <v>6</v>
      </c>
      <c r="B327" s="45" t="s">
        <v>330</v>
      </c>
      <c r="C327" s="69">
        <f t="shared" ref="C327:C348" si="15">C326+3</f>
        <v>10170103</v>
      </c>
      <c r="D327" s="67">
        <v>1.9</v>
      </c>
      <c r="E327" s="55">
        <v>1E-3</v>
      </c>
      <c r="F327" s="68">
        <v>0.35</v>
      </c>
      <c r="H327" s="56" t="s">
        <v>3</v>
      </c>
    </row>
    <row r="328" spans="1:8" hidden="1" x14ac:dyDescent="0.2">
      <c r="A328" s="32" t="s">
        <v>6</v>
      </c>
      <c r="B328" s="45" t="s">
        <v>331</v>
      </c>
      <c r="C328" s="69">
        <f t="shared" si="15"/>
        <v>10170106</v>
      </c>
      <c r="D328" s="67">
        <v>3.27</v>
      </c>
      <c r="E328" s="55">
        <v>1E-3</v>
      </c>
      <c r="F328" s="68">
        <v>0.35</v>
      </c>
      <c r="H328" s="56" t="s">
        <v>3</v>
      </c>
    </row>
    <row r="329" spans="1:8" hidden="1" x14ac:dyDescent="0.2">
      <c r="A329" s="32" t="s">
        <v>6</v>
      </c>
      <c r="B329" s="45" t="s">
        <v>332</v>
      </c>
      <c r="C329" s="69">
        <f t="shared" si="15"/>
        <v>10170109</v>
      </c>
      <c r="D329" s="67">
        <v>4.51</v>
      </c>
      <c r="E329" s="55">
        <v>0</v>
      </c>
      <c r="F329" s="68">
        <v>0.35</v>
      </c>
      <c r="H329" s="56" t="s">
        <v>3</v>
      </c>
    </row>
    <row r="330" spans="1:8" hidden="1" x14ac:dyDescent="0.2">
      <c r="A330" s="32" t="s">
        <v>6</v>
      </c>
      <c r="B330" s="45" t="s">
        <v>333</v>
      </c>
      <c r="C330" s="69">
        <f t="shared" si="15"/>
        <v>10170112</v>
      </c>
      <c r="D330" s="67">
        <v>23.72</v>
      </c>
      <c r="E330" s="55">
        <v>0.2</v>
      </c>
      <c r="F330" s="68">
        <v>0.35</v>
      </c>
      <c r="H330" s="56" t="s">
        <v>3</v>
      </c>
    </row>
    <row r="331" spans="1:8" hidden="1" x14ac:dyDescent="0.2">
      <c r="A331" s="32" t="s">
        <v>6</v>
      </c>
      <c r="B331" s="45" t="s">
        <v>334</v>
      </c>
      <c r="C331" s="69">
        <f t="shared" si="15"/>
        <v>10170115</v>
      </c>
      <c r="D331" s="67">
        <v>24.23</v>
      </c>
      <c r="E331" s="55">
        <v>0.2</v>
      </c>
      <c r="F331" s="68">
        <v>0.35</v>
      </c>
      <c r="H331" s="56" t="s">
        <v>3</v>
      </c>
    </row>
    <row r="332" spans="1:8" hidden="1" x14ac:dyDescent="0.2">
      <c r="A332" s="32" t="s">
        <v>6</v>
      </c>
      <c r="B332" s="45" t="s">
        <v>335</v>
      </c>
      <c r="C332" s="69">
        <f t="shared" si="15"/>
        <v>10170118</v>
      </c>
      <c r="D332" s="67">
        <v>18.89</v>
      </c>
      <c r="E332" s="55">
        <v>0.2</v>
      </c>
      <c r="F332" s="68">
        <v>0.35</v>
      </c>
      <c r="H332" s="56" t="s">
        <v>3</v>
      </c>
    </row>
    <row r="333" spans="1:8" hidden="1" x14ac:dyDescent="0.2">
      <c r="A333" s="32" t="s">
        <v>6</v>
      </c>
      <c r="B333" s="45" t="s">
        <v>336</v>
      </c>
      <c r="C333" s="69">
        <f t="shared" si="15"/>
        <v>10170121</v>
      </c>
      <c r="D333" s="67">
        <v>19.440000000000001</v>
      </c>
      <c r="E333" s="55">
        <v>0.2</v>
      </c>
      <c r="F333" s="68">
        <v>0.35</v>
      </c>
      <c r="H333" s="56" t="s">
        <v>3</v>
      </c>
    </row>
    <row r="334" spans="1:8" hidden="1" x14ac:dyDescent="0.2">
      <c r="A334" s="32" t="s">
        <v>6</v>
      </c>
      <c r="B334" s="45" t="s">
        <v>337</v>
      </c>
      <c r="C334" s="69">
        <f t="shared" si="15"/>
        <v>10170124</v>
      </c>
      <c r="D334" s="67">
        <v>22.08</v>
      </c>
      <c r="E334" s="55">
        <v>0.3</v>
      </c>
      <c r="F334" s="68">
        <v>0.35</v>
      </c>
      <c r="H334" s="56" t="s">
        <v>3</v>
      </c>
    </row>
    <row r="335" spans="1:8" hidden="1" x14ac:dyDescent="0.2">
      <c r="A335" s="32" t="s">
        <v>6</v>
      </c>
      <c r="B335" s="45" t="s">
        <v>338</v>
      </c>
      <c r="C335" s="69">
        <f t="shared" si="15"/>
        <v>10170127</v>
      </c>
      <c r="D335" s="67">
        <v>12.98</v>
      </c>
      <c r="E335" s="55">
        <v>0.2</v>
      </c>
      <c r="F335" s="68">
        <v>0.35</v>
      </c>
      <c r="H335" s="56" t="s">
        <v>3</v>
      </c>
    </row>
    <row r="336" spans="1:8" hidden="1" x14ac:dyDescent="0.2">
      <c r="A336" s="32" t="s">
        <v>6</v>
      </c>
      <c r="B336" s="45" t="s">
        <v>339</v>
      </c>
      <c r="C336" s="69">
        <f t="shared" si="15"/>
        <v>10170130</v>
      </c>
      <c r="D336" s="67">
        <v>12.98</v>
      </c>
      <c r="E336" s="55">
        <v>0.3</v>
      </c>
      <c r="F336" s="68">
        <v>0.35</v>
      </c>
      <c r="H336" s="56" t="s">
        <v>3</v>
      </c>
    </row>
    <row r="337" spans="1:8" hidden="1" x14ac:dyDescent="0.2">
      <c r="A337" s="32" t="s">
        <v>6</v>
      </c>
      <c r="B337" s="45" t="s">
        <v>340</v>
      </c>
      <c r="C337" s="69">
        <f t="shared" si="15"/>
        <v>10170133</v>
      </c>
      <c r="D337" s="67">
        <v>9.69</v>
      </c>
      <c r="E337" s="55">
        <v>0.15</v>
      </c>
      <c r="F337" s="68">
        <v>0.35</v>
      </c>
      <c r="H337" s="56" t="s">
        <v>3</v>
      </c>
    </row>
    <row r="338" spans="1:8" hidden="1" x14ac:dyDescent="0.2">
      <c r="A338" s="32" t="s">
        <v>6</v>
      </c>
      <c r="B338" s="45" t="s">
        <v>342</v>
      </c>
      <c r="C338" s="69">
        <f t="shared" si="15"/>
        <v>10170136</v>
      </c>
      <c r="D338" s="67">
        <v>17.7</v>
      </c>
      <c r="E338" s="55">
        <v>0.2</v>
      </c>
      <c r="F338" s="68">
        <v>0.35</v>
      </c>
      <c r="H338" s="56" t="s">
        <v>3</v>
      </c>
    </row>
    <row r="339" spans="1:8" hidden="1" x14ac:dyDescent="0.2">
      <c r="A339" s="32" t="s">
        <v>6</v>
      </c>
      <c r="B339" s="45" t="s">
        <v>341</v>
      </c>
      <c r="C339" s="69">
        <f t="shared" si="15"/>
        <v>10170139</v>
      </c>
      <c r="D339" s="67">
        <v>17.7</v>
      </c>
      <c r="E339" s="55">
        <v>0.2</v>
      </c>
      <c r="F339" s="68">
        <v>0.35</v>
      </c>
      <c r="H339" s="56" t="s">
        <v>3</v>
      </c>
    </row>
    <row r="340" spans="1:8" hidden="1" x14ac:dyDescent="0.2">
      <c r="A340" s="32" t="s">
        <v>6</v>
      </c>
      <c r="B340" s="45" t="s">
        <v>343</v>
      </c>
      <c r="C340" s="69">
        <f t="shared" si="15"/>
        <v>10170142</v>
      </c>
      <c r="D340" s="67">
        <v>15.56</v>
      </c>
      <c r="E340" s="55">
        <v>0.3</v>
      </c>
      <c r="F340" s="68">
        <v>0.35</v>
      </c>
      <c r="H340" s="56" t="s">
        <v>3</v>
      </c>
    </row>
    <row r="341" spans="1:8" hidden="1" x14ac:dyDescent="0.2">
      <c r="A341" s="32" t="s">
        <v>6</v>
      </c>
      <c r="B341" s="45" t="s">
        <v>491</v>
      </c>
      <c r="C341" s="69">
        <f t="shared" si="15"/>
        <v>10170145</v>
      </c>
      <c r="D341" s="67">
        <v>10.43</v>
      </c>
      <c r="E341" s="55">
        <v>0.2</v>
      </c>
      <c r="F341" s="68">
        <v>0.35</v>
      </c>
      <c r="H341" s="56" t="s">
        <v>3</v>
      </c>
    </row>
    <row r="342" spans="1:8" hidden="1" x14ac:dyDescent="0.2">
      <c r="A342" s="32" t="s">
        <v>6</v>
      </c>
      <c r="B342" s="45" t="s">
        <v>344</v>
      </c>
      <c r="C342" s="69">
        <f t="shared" si="15"/>
        <v>10170148</v>
      </c>
      <c r="D342" s="67">
        <v>49.99</v>
      </c>
      <c r="E342" s="55">
        <v>0.22</v>
      </c>
      <c r="F342" s="68">
        <v>0.35</v>
      </c>
      <c r="H342" s="56" t="s">
        <v>3</v>
      </c>
    </row>
    <row r="343" spans="1:8" hidden="1" x14ac:dyDescent="0.2">
      <c r="A343" s="32" t="s">
        <v>6</v>
      </c>
      <c r="B343" s="45" t="s">
        <v>345</v>
      </c>
      <c r="C343" s="69">
        <f t="shared" si="15"/>
        <v>10170151</v>
      </c>
      <c r="D343" s="67">
        <v>2.57</v>
      </c>
      <c r="E343" s="55">
        <v>0</v>
      </c>
      <c r="F343" s="68">
        <v>0.35</v>
      </c>
      <c r="H343" s="56" t="s">
        <v>3</v>
      </c>
    </row>
    <row r="344" spans="1:8" hidden="1" x14ac:dyDescent="0.2">
      <c r="A344" s="32" t="s">
        <v>6</v>
      </c>
      <c r="B344" s="45" t="s">
        <v>346</v>
      </c>
      <c r="C344" s="69">
        <f t="shared" si="15"/>
        <v>10170154</v>
      </c>
      <c r="D344" s="67">
        <v>4.6900000000000004</v>
      </c>
      <c r="E344" s="55">
        <v>0</v>
      </c>
      <c r="F344" s="68">
        <v>0.35</v>
      </c>
      <c r="H344" s="56" t="s">
        <v>3</v>
      </c>
    </row>
    <row r="345" spans="1:8" hidden="1" x14ac:dyDescent="0.2">
      <c r="A345" s="32" t="s">
        <v>6</v>
      </c>
      <c r="B345" s="45" t="s">
        <v>494</v>
      </c>
      <c r="C345" s="69">
        <f t="shared" si="15"/>
        <v>10170157</v>
      </c>
      <c r="D345" s="67">
        <v>4.4400000000000004</v>
      </c>
      <c r="E345" s="55">
        <v>0.1</v>
      </c>
      <c r="F345" s="68">
        <v>0.35</v>
      </c>
      <c r="H345" s="56" t="s">
        <v>3</v>
      </c>
    </row>
    <row r="346" spans="1:8" hidden="1" x14ac:dyDescent="0.2">
      <c r="A346" s="32" t="s">
        <v>6</v>
      </c>
      <c r="B346" s="45" t="s">
        <v>347</v>
      </c>
      <c r="C346" s="69">
        <f t="shared" si="15"/>
        <v>10170160</v>
      </c>
      <c r="D346" s="67">
        <v>4.4400000000000004</v>
      </c>
      <c r="E346" s="55">
        <v>0.1</v>
      </c>
      <c r="F346" s="68">
        <v>0.35</v>
      </c>
      <c r="H346" s="56" t="s">
        <v>3</v>
      </c>
    </row>
    <row r="347" spans="1:8" hidden="1" x14ac:dyDescent="0.2">
      <c r="A347" s="32" t="s">
        <v>6</v>
      </c>
      <c r="B347" s="45" t="s">
        <v>348</v>
      </c>
      <c r="C347" s="69">
        <f t="shared" si="15"/>
        <v>10170163</v>
      </c>
      <c r="D347" s="67">
        <v>13.45</v>
      </c>
      <c r="E347" s="55">
        <v>0.3</v>
      </c>
      <c r="F347" s="68">
        <v>0.35</v>
      </c>
      <c r="H347" s="56" t="s">
        <v>3</v>
      </c>
    </row>
    <row r="348" spans="1:8" hidden="1" x14ac:dyDescent="0.2">
      <c r="A348" s="32" t="s">
        <v>6</v>
      </c>
      <c r="B348" s="45" t="s">
        <v>349</v>
      </c>
      <c r="C348" s="69">
        <f t="shared" si="15"/>
        <v>10170166</v>
      </c>
      <c r="D348" s="67">
        <v>27.61</v>
      </c>
      <c r="E348" s="55">
        <v>0.3</v>
      </c>
      <c r="F348" s="68">
        <v>0.35</v>
      </c>
      <c r="H348" s="56" t="s">
        <v>3</v>
      </c>
    </row>
    <row r="349" spans="1:8" hidden="1" x14ac:dyDescent="0.2">
      <c r="A349" s="32" t="s">
        <v>5</v>
      </c>
      <c r="B349" s="45" t="s">
        <v>350</v>
      </c>
      <c r="C349" s="69">
        <v>10180100</v>
      </c>
      <c r="D349" s="67">
        <v>24.94</v>
      </c>
      <c r="E349" s="55">
        <v>0.25</v>
      </c>
      <c r="F349" s="68">
        <v>0.35</v>
      </c>
      <c r="H349" s="56" t="s">
        <v>3</v>
      </c>
    </row>
    <row r="350" spans="1:8" hidden="1" x14ac:dyDescent="0.2">
      <c r="A350" s="32" t="s">
        <v>5</v>
      </c>
      <c r="B350" s="45" t="s">
        <v>351</v>
      </c>
      <c r="C350" s="69">
        <f t="shared" ref="C350:C368" si="16">C349+3</f>
        <v>10180103</v>
      </c>
      <c r="D350" s="67">
        <v>25.48</v>
      </c>
      <c r="E350" s="55">
        <v>0.25</v>
      </c>
      <c r="F350" s="68">
        <v>0.35</v>
      </c>
      <c r="H350" s="56" t="s">
        <v>3</v>
      </c>
    </row>
    <row r="351" spans="1:8" hidden="1" x14ac:dyDescent="0.2">
      <c r="A351" s="32" t="s">
        <v>5</v>
      </c>
      <c r="B351" s="45" t="s">
        <v>352</v>
      </c>
      <c r="C351" s="69">
        <f t="shared" si="16"/>
        <v>10180106</v>
      </c>
      <c r="D351" s="67">
        <v>20.49</v>
      </c>
      <c r="E351" s="55">
        <v>0.32</v>
      </c>
      <c r="F351" s="68">
        <v>0.35</v>
      </c>
      <c r="H351" s="56" t="s">
        <v>3</v>
      </c>
    </row>
    <row r="352" spans="1:8" hidden="1" x14ac:dyDescent="0.2">
      <c r="A352" s="32" t="s">
        <v>5</v>
      </c>
      <c r="B352" s="45" t="s">
        <v>353</v>
      </c>
      <c r="C352" s="69">
        <f t="shared" si="16"/>
        <v>10180109</v>
      </c>
      <c r="D352" s="67">
        <v>21.25</v>
      </c>
      <c r="E352" s="55">
        <v>0.32</v>
      </c>
      <c r="F352" s="68">
        <v>0.35</v>
      </c>
      <c r="H352" s="56" t="s">
        <v>3</v>
      </c>
    </row>
    <row r="353" spans="1:8" hidden="1" x14ac:dyDescent="0.2">
      <c r="A353" s="32" t="s">
        <v>5</v>
      </c>
      <c r="B353" s="47" t="s">
        <v>354</v>
      </c>
      <c r="C353" s="69">
        <f t="shared" si="16"/>
        <v>10180112</v>
      </c>
      <c r="D353" s="71">
        <v>1.56</v>
      </c>
      <c r="E353" s="55">
        <v>0.1</v>
      </c>
      <c r="F353" s="68">
        <v>0.35</v>
      </c>
      <c r="H353" s="56" t="s">
        <v>3</v>
      </c>
    </row>
    <row r="354" spans="1:8" hidden="1" x14ac:dyDescent="0.2">
      <c r="A354" s="32" t="s">
        <v>5</v>
      </c>
      <c r="B354" s="47" t="s">
        <v>355</v>
      </c>
      <c r="C354" s="69">
        <f t="shared" si="16"/>
        <v>10180115</v>
      </c>
      <c r="D354" s="71">
        <v>1.93</v>
      </c>
      <c r="E354" s="55">
        <v>0.1</v>
      </c>
      <c r="F354" s="68">
        <v>0.35</v>
      </c>
      <c r="H354" s="56" t="s">
        <v>3</v>
      </c>
    </row>
    <row r="355" spans="1:8" hidden="1" x14ac:dyDescent="0.2">
      <c r="A355" s="32" t="s">
        <v>5</v>
      </c>
      <c r="B355" s="47" t="s">
        <v>356</v>
      </c>
      <c r="C355" s="69">
        <f t="shared" si="16"/>
        <v>10180118</v>
      </c>
      <c r="D355" s="71">
        <v>1.66</v>
      </c>
      <c r="E355" s="55">
        <v>0.1</v>
      </c>
      <c r="F355" s="68">
        <v>0.35</v>
      </c>
      <c r="H355" s="56" t="s">
        <v>3</v>
      </c>
    </row>
    <row r="356" spans="1:8" hidden="1" x14ac:dyDescent="0.2">
      <c r="A356" s="32" t="s">
        <v>5</v>
      </c>
      <c r="B356" s="45" t="s">
        <v>358</v>
      </c>
      <c r="C356" s="69">
        <f t="shared" si="16"/>
        <v>10180121</v>
      </c>
      <c r="D356" s="67">
        <v>15.2</v>
      </c>
      <c r="E356" s="55">
        <v>0.3</v>
      </c>
      <c r="F356" s="68">
        <v>0.35</v>
      </c>
      <c r="H356" s="56" t="s">
        <v>3</v>
      </c>
    </row>
    <row r="357" spans="1:8" hidden="1" x14ac:dyDescent="0.2">
      <c r="A357" s="32" t="s">
        <v>5</v>
      </c>
      <c r="B357" s="45" t="s">
        <v>359</v>
      </c>
      <c r="C357" s="69">
        <f t="shared" si="16"/>
        <v>10180124</v>
      </c>
      <c r="D357" s="67">
        <v>11.93</v>
      </c>
      <c r="E357" s="55">
        <v>0.15</v>
      </c>
      <c r="F357" s="68">
        <v>0.35</v>
      </c>
      <c r="H357" s="56" t="s">
        <v>3</v>
      </c>
    </row>
    <row r="358" spans="1:8" hidden="1" x14ac:dyDescent="0.2">
      <c r="A358" s="32" t="s">
        <v>5</v>
      </c>
      <c r="B358" s="45" t="s">
        <v>360</v>
      </c>
      <c r="C358" s="69">
        <f t="shared" si="16"/>
        <v>10180127</v>
      </c>
      <c r="D358" s="67">
        <v>25.43</v>
      </c>
      <c r="E358" s="55">
        <v>0.2</v>
      </c>
      <c r="F358" s="68">
        <v>0.35</v>
      </c>
      <c r="H358" s="56" t="s">
        <v>3</v>
      </c>
    </row>
    <row r="359" spans="1:8" hidden="1" x14ac:dyDescent="0.2">
      <c r="A359" s="32" t="s">
        <v>5</v>
      </c>
      <c r="B359" s="45" t="s">
        <v>362</v>
      </c>
      <c r="C359" s="69">
        <f t="shared" si="16"/>
        <v>10180130</v>
      </c>
      <c r="D359" s="67">
        <v>22.92</v>
      </c>
      <c r="E359" s="55">
        <v>0.2</v>
      </c>
      <c r="F359" s="68">
        <v>0.35</v>
      </c>
      <c r="H359" s="56" t="s">
        <v>3</v>
      </c>
    </row>
    <row r="360" spans="1:8" hidden="1" x14ac:dyDescent="0.2">
      <c r="A360" s="32" t="s">
        <v>5</v>
      </c>
      <c r="B360" s="45" t="s">
        <v>361</v>
      </c>
      <c r="C360" s="69">
        <f t="shared" si="16"/>
        <v>10180133</v>
      </c>
      <c r="D360" s="67">
        <v>17.18</v>
      </c>
      <c r="E360" s="55">
        <v>0.2</v>
      </c>
      <c r="F360" s="68">
        <v>0.35</v>
      </c>
      <c r="H360" s="56" t="s">
        <v>3</v>
      </c>
    </row>
    <row r="361" spans="1:8" hidden="1" x14ac:dyDescent="0.2">
      <c r="A361" s="32" t="s">
        <v>5</v>
      </c>
      <c r="B361" s="45" t="s">
        <v>357</v>
      </c>
      <c r="C361" s="69">
        <f t="shared" si="16"/>
        <v>10180136</v>
      </c>
      <c r="D361" s="67">
        <v>8.6300000000000008</v>
      </c>
      <c r="E361" s="55">
        <v>0.2</v>
      </c>
      <c r="F361" s="68">
        <v>0.35</v>
      </c>
      <c r="H361" s="56" t="s">
        <v>3</v>
      </c>
    </row>
    <row r="362" spans="1:8" hidden="1" x14ac:dyDescent="0.2">
      <c r="A362" s="32" t="s">
        <v>5</v>
      </c>
      <c r="B362" s="45" t="s">
        <v>475</v>
      </c>
      <c r="C362" s="69">
        <f t="shared" si="16"/>
        <v>10180139</v>
      </c>
      <c r="D362" s="67">
        <v>30.02</v>
      </c>
      <c r="E362" s="55">
        <v>0.2</v>
      </c>
      <c r="F362" s="68">
        <v>0.35</v>
      </c>
      <c r="H362" s="56" t="s">
        <v>3</v>
      </c>
    </row>
    <row r="363" spans="1:8" hidden="1" x14ac:dyDescent="0.2">
      <c r="A363" s="32" t="s">
        <v>5</v>
      </c>
      <c r="B363" s="45" t="s">
        <v>363</v>
      </c>
      <c r="C363" s="69">
        <f t="shared" si="16"/>
        <v>10180142</v>
      </c>
      <c r="D363" s="67">
        <v>5</v>
      </c>
      <c r="E363" s="55">
        <v>0.1</v>
      </c>
      <c r="F363" s="68">
        <v>0.35</v>
      </c>
      <c r="H363" s="56" t="s">
        <v>3</v>
      </c>
    </row>
    <row r="364" spans="1:8" hidden="1" x14ac:dyDescent="0.2">
      <c r="A364" s="32" t="s">
        <v>5</v>
      </c>
      <c r="B364" s="45" t="s">
        <v>364</v>
      </c>
      <c r="C364" s="69">
        <f t="shared" si="16"/>
        <v>10180145</v>
      </c>
      <c r="D364" s="67">
        <v>4.93</v>
      </c>
      <c r="E364" s="55">
        <v>0.08</v>
      </c>
      <c r="F364" s="68">
        <v>0.35</v>
      </c>
      <c r="H364" s="56" t="s">
        <v>3</v>
      </c>
    </row>
    <row r="365" spans="1:8" hidden="1" x14ac:dyDescent="0.2">
      <c r="A365" s="32" t="s">
        <v>5</v>
      </c>
      <c r="B365" s="45" t="s">
        <v>365</v>
      </c>
      <c r="C365" s="69">
        <f t="shared" si="16"/>
        <v>10180148</v>
      </c>
      <c r="D365" s="67">
        <v>10.71</v>
      </c>
      <c r="E365" s="55">
        <v>0.3</v>
      </c>
      <c r="F365" s="68">
        <v>0.35</v>
      </c>
      <c r="H365" s="56" t="s">
        <v>3</v>
      </c>
    </row>
    <row r="366" spans="1:8" hidden="1" x14ac:dyDescent="0.2">
      <c r="A366" s="32" t="s">
        <v>5</v>
      </c>
      <c r="B366" s="45" t="s">
        <v>366</v>
      </c>
      <c r="C366" s="69">
        <f t="shared" si="16"/>
        <v>10180151</v>
      </c>
      <c r="D366" s="67">
        <v>27.61</v>
      </c>
      <c r="E366" s="55">
        <v>0.3</v>
      </c>
      <c r="F366" s="68">
        <v>0.35</v>
      </c>
      <c r="H366" s="56" t="s">
        <v>3</v>
      </c>
    </row>
    <row r="367" spans="1:8" hidden="1" x14ac:dyDescent="0.2">
      <c r="A367" s="32" t="s">
        <v>5</v>
      </c>
      <c r="B367" s="45" t="s">
        <v>496</v>
      </c>
      <c r="C367" s="69">
        <f t="shared" si="16"/>
        <v>10180154</v>
      </c>
      <c r="D367" s="67">
        <v>8.08</v>
      </c>
      <c r="E367" s="55">
        <v>0.1</v>
      </c>
      <c r="F367" s="68">
        <v>0.35</v>
      </c>
      <c r="H367" s="56" t="s">
        <v>3</v>
      </c>
    </row>
    <row r="368" spans="1:8" hidden="1" x14ac:dyDescent="0.2">
      <c r="A368" s="32" t="s">
        <v>5</v>
      </c>
      <c r="B368" s="45" t="s">
        <v>497</v>
      </c>
      <c r="C368" s="69">
        <f t="shared" si="16"/>
        <v>10180157</v>
      </c>
      <c r="D368" s="67">
        <v>12.27</v>
      </c>
      <c r="E368" s="55">
        <v>0.08</v>
      </c>
      <c r="F368" s="68">
        <v>0.35</v>
      </c>
      <c r="H368" s="56" t="s">
        <v>3</v>
      </c>
    </row>
    <row r="369" spans="1:8" hidden="1" x14ac:dyDescent="0.2">
      <c r="A369" s="32" t="s">
        <v>7</v>
      </c>
      <c r="B369" s="45" t="s">
        <v>367</v>
      </c>
      <c r="C369" s="69">
        <v>10190100</v>
      </c>
      <c r="D369" s="67">
        <v>31.74</v>
      </c>
      <c r="E369" s="55">
        <v>0.35</v>
      </c>
      <c r="F369" s="68">
        <v>0.35</v>
      </c>
      <c r="H369" s="56" t="s">
        <v>3</v>
      </c>
    </row>
    <row r="370" spans="1:8" hidden="1" x14ac:dyDescent="0.2">
      <c r="A370" s="32" t="s">
        <v>7</v>
      </c>
      <c r="B370" s="45" t="s">
        <v>368</v>
      </c>
      <c r="C370" s="69">
        <f t="shared" ref="C370:C375" si="17">C369+3</f>
        <v>10190103</v>
      </c>
      <c r="D370" s="67">
        <v>23.21</v>
      </c>
      <c r="E370" s="55">
        <v>0.4</v>
      </c>
      <c r="F370" s="68">
        <v>0.35</v>
      </c>
      <c r="H370" s="56" t="s">
        <v>3</v>
      </c>
    </row>
    <row r="371" spans="1:8" hidden="1" x14ac:dyDescent="0.2">
      <c r="A371" s="32" t="s">
        <v>7</v>
      </c>
      <c r="B371" s="45" t="s">
        <v>370</v>
      </c>
      <c r="C371" s="69">
        <f t="shared" si="17"/>
        <v>10190106</v>
      </c>
      <c r="D371" s="67">
        <v>17.399999999999999</v>
      </c>
      <c r="E371" s="55">
        <v>0.3</v>
      </c>
      <c r="F371" s="68">
        <v>0.35</v>
      </c>
      <c r="H371" s="56" t="s">
        <v>3</v>
      </c>
    </row>
    <row r="372" spans="1:8" hidden="1" x14ac:dyDescent="0.2">
      <c r="A372" s="32" t="s">
        <v>7</v>
      </c>
      <c r="B372" s="45" t="s">
        <v>371</v>
      </c>
      <c r="C372" s="69">
        <f t="shared" si="17"/>
        <v>10190109</v>
      </c>
      <c r="D372" s="67">
        <v>17.97</v>
      </c>
      <c r="E372" s="55">
        <v>0.3</v>
      </c>
      <c r="F372" s="68">
        <v>0.35</v>
      </c>
      <c r="H372" s="56" t="s">
        <v>3</v>
      </c>
    </row>
    <row r="373" spans="1:8" hidden="1" x14ac:dyDescent="0.2">
      <c r="A373" s="32" t="s">
        <v>7</v>
      </c>
      <c r="B373" s="45" t="s">
        <v>369</v>
      </c>
      <c r="C373" s="69">
        <f t="shared" si="17"/>
        <v>10190112</v>
      </c>
      <c r="D373" s="67">
        <v>10.96</v>
      </c>
      <c r="E373" s="55">
        <v>0.3</v>
      </c>
      <c r="F373" s="68">
        <v>0.35</v>
      </c>
      <c r="H373" s="56" t="s">
        <v>3</v>
      </c>
    </row>
    <row r="374" spans="1:8" hidden="1" x14ac:dyDescent="0.2">
      <c r="A374" s="32" t="s">
        <v>7</v>
      </c>
      <c r="B374" s="45" t="s">
        <v>372</v>
      </c>
      <c r="C374" s="69">
        <f t="shared" si="17"/>
        <v>10190115</v>
      </c>
      <c r="D374" s="67">
        <v>9.08</v>
      </c>
      <c r="E374" s="55">
        <v>0.25</v>
      </c>
      <c r="F374" s="68">
        <v>0.35</v>
      </c>
      <c r="H374" s="56" t="s">
        <v>3</v>
      </c>
    </row>
    <row r="375" spans="1:8" hidden="1" x14ac:dyDescent="0.2">
      <c r="A375" s="32" t="s">
        <v>7</v>
      </c>
      <c r="B375" s="45" t="s">
        <v>373</v>
      </c>
      <c r="C375" s="69">
        <f t="shared" si="17"/>
        <v>10190118</v>
      </c>
      <c r="D375" s="67">
        <v>21.59</v>
      </c>
      <c r="E375" s="55">
        <v>0.35</v>
      </c>
      <c r="F375" s="68">
        <v>0.35</v>
      </c>
      <c r="H375" s="56" t="s">
        <v>3</v>
      </c>
    </row>
    <row r="376" spans="1:8" hidden="1" x14ac:dyDescent="0.2">
      <c r="A376" s="32" t="s">
        <v>22</v>
      </c>
      <c r="B376" s="45" t="s">
        <v>374</v>
      </c>
      <c r="C376" s="69">
        <v>10200100</v>
      </c>
      <c r="D376" s="67">
        <v>78.62</v>
      </c>
      <c r="E376" s="55">
        <v>0.3</v>
      </c>
      <c r="F376" s="68">
        <v>0.35</v>
      </c>
      <c r="H376" s="56" t="s">
        <v>3</v>
      </c>
    </row>
    <row r="377" spans="1:8" hidden="1" x14ac:dyDescent="0.2">
      <c r="A377" s="32" t="s">
        <v>22</v>
      </c>
      <c r="B377" s="45" t="s">
        <v>375</v>
      </c>
      <c r="C377" s="69">
        <f t="shared" ref="C377:C392" si="18">C376+3</f>
        <v>10200103</v>
      </c>
      <c r="D377" s="67">
        <v>67.19</v>
      </c>
      <c r="E377" s="55">
        <v>0.3</v>
      </c>
      <c r="F377" s="68">
        <v>0.35</v>
      </c>
      <c r="H377" s="56" t="s">
        <v>3</v>
      </c>
    </row>
    <row r="378" spans="1:8" hidden="1" x14ac:dyDescent="0.2">
      <c r="A378" s="32" t="s">
        <v>22</v>
      </c>
      <c r="B378" s="45" t="s">
        <v>376</v>
      </c>
      <c r="C378" s="69">
        <f t="shared" si="18"/>
        <v>10200106</v>
      </c>
      <c r="D378" s="67">
        <v>84.87</v>
      </c>
      <c r="E378" s="55">
        <v>0.3</v>
      </c>
      <c r="F378" s="68">
        <v>0.35</v>
      </c>
      <c r="H378" s="56" t="s">
        <v>3</v>
      </c>
    </row>
    <row r="379" spans="1:8" hidden="1" x14ac:dyDescent="0.2">
      <c r="A379" s="32" t="s">
        <v>22</v>
      </c>
      <c r="B379" s="45" t="s">
        <v>377</v>
      </c>
      <c r="C379" s="69">
        <f t="shared" si="18"/>
        <v>10200109</v>
      </c>
      <c r="D379" s="67">
        <v>81.8</v>
      </c>
      <c r="E379" s="55">
        <v>0.3</v>
      </c>
      <c r="F379" s="68">
        <v>0.35</v>
      </c>
      <c r="H379" s="56" t="s">
        <v>3</v>
      </c>
    </row>
    <row r="380" spans="1:8" hidden="1" x14ac:dyDescent="0.2">
      <c r="A380" s="32" t="s">
        <v>22</v>
      </c>
      <c r="B380" s="45" t="s">
        <v>378</v>
      </c>
      <c r="C380" s="69">
        <f t="shared" si="18"/>
        <v>10200112</v>
      </c>
      <c r="D380" s="67">
        <v>59.75</v>
      </c>
      <c r="E380" s="55">
        <v>0.3</v>
      </c>
      <c r="F380" s="68">
        <v>0.35</v>
      </c>
      <c r="H380" s="56" t="s">
        <v>3</v>
      </c>
    </row>
    <row r="381" spans="1:8" hidden="1" x14ac:dyDescent="0.2">
      <c r="A381" s="32" t="s">
        <v>22</v>
      </c>
      <c r="B381" s="45" t="s">
        <v>379</v>
      </c>
      <c r="C381" s="69">
        <f t="shared" si="18"/>
        <v>10200115</v>
      </c>
      <c r="D381" s="67">
        <v>42.7</v>
      </c>
      <c r="E381" s="55">
        <v>0.3</v>
      </c>
      <c r="F381" s="68">
        <v>0.35</v>
      </c>
      <c r="H381" s="56" t="s">
        <v>3</v>
      </c>
    </row>
    <row r="382" spans="1:8" hidden="1" x14ac:dyDescent="0.2">
      <c r="A382" s="32" t="s">
        <v>22</v>
      </c>
      <c r="B382" s="45" t="s">
        <v>380</v>
      </c>
      <c r="C382" s="69">
        <f t="shared" si="18"/>
        <v>10200118</v>
      </c>
      <c r="D382" s="67">
        <v>27.65</v>
      </c>
      <c r="E382" s="55">
        <v>0.3</v>
      </c>
      <c r="F382" s="68">
        <v>0.35</v>
      </c>
      <c r="H382" s="56" t="s">
        <v>3</v>
      </c>
    </row>
    <row r="383" spans="1:8" hidden="1" x14ac:dyDescent="0.2">
      <c r="A383" s="32" t="s">
        <v>23</v>
      </c>
      <c r="B383" s="45" t="s">
        <v>381</v>
      </c>
      <c r="C383" s="69">
        <f t="shared" si="18"/>
        <v>10200121</v>
      </c>
      <c r="D383" s="67">
        <v>51.71</v>
      </c>
      <c r="E383" s="55">
        <v>0.25</v>
      </c>
      <c r="F383" s="68">
        <v>0.35</v>
      </c>
      <c r="H383" s="56" t="s">
        <v>3</v>
      </c>
    </row>
    <row r="384" spans="1:8" hidden="1" x14ac:dyDescent="0.2">
      <c r="A384" s="32" t="s">
        <v>23</v>
      </c>
      <c r="B384" s="45" t="s">
        <v>382</v>
      </c>
      <c r="C384" s="69">
        <f t="shared" si="18"/>
        <v>10200124</v>
      </c>
      <c r="D384" s="67">
        <v>22.64</v>
      </c>
      <c r="E384" s="55">
        <v>0.25</v>
      </c>
      <c r="F384" s="68">
        <v>0.35</v>
      </c>
      <c r="H384" s="56" t="s">
        <v>3</v>
      </c>
    </row>
    <row r="385" spans="1:12" hidden="1" x14ac:dyDescent="0.2">
      <c r="A385" s="32" t="s">
        <v>23</v>
      </c>
      <c r="B385" s="45" t="s">
        <v>383</v>
      </c>
      <c r="C385" s="69">
        <f t="shared" si="18"/>
        <v>10200127</v>
      </c>
      <c r="D385" s="67">
        <v>22.64</v>
      </c>
      <c r="E385" s="55">
        <v>0.25</v>
      </c>
      <c r="F385" s="68">
        <v>0.35</v>
      </c>
      <c r="H385" s="56" t="s">
        <v>3</v>
      </c>
    </row>
    <row r="386" spans="1:12" hidden="1" x14ac:dyDescent="0.2">
      <c r="A386" s="32" t="s">
        <v>23</v>
      </c>
      <c r="B386" s="45" t="s">
        <v>384</v>
      </c>
      <c r="C386" s="69">
        <f t="shared" si="18"/>
        <v>10200130</v>
      </c>
      <c r="D386" s="67">
        <v>38.01</v>
      </c>
      <c r="E386" s="55">
        <v>0.25</v>
      </c>
      <c r="F386" s="68">
        <v>0.35</v>
      </c>
      <c r="H386" s="56" t="s">
        <v>3</v>
      </c>
    </row>
    <row r="387" spans="1:12" hidden="1" x14ac:dyDescent="0.2">
      <c r="A387" s="32" t="s">
        <v>23</v>
      </c>
      <c r="B387" s="45" t="s">
        <v>385</v>
      </c>
      <c r="C387" s="69">
        <f t="shared" si="18"/>
        <v>10200133</v>
      </c>
      <c r="D387" s="67">
        <v>43.35</v>
      </c>
      <c r="E387" s="55">
        <v>0.25</v>
      </c>
      <c r="F387" s="68">
        <v>0.35</v>
      </c>
      <c r="H387" s="56" t="s">
        <v>3</v>
      </c>
    </row>
    <row r="388" spans="1:12" hidden="1" x14ac:dyDescent="0.2">
      <c r="A388" s="32" t="s">
        <v>23</v>
      </c>
      <c r="B388" s="45" t="s">
        <v>386</v>
      </c>
      <c r="C388" s="69">
        <f t="shared" si="18"/>
        <v>10200136</v>
      </c>
      <c r="D388" s="67">
        <v>57.43</v>
      </c>
      <c r="E388" s="55">
        <v>0.25</v>
      </c>
      <c r="F388" s="68">
        <v>0.35</v>
      </c>
      <c r="H388" s="56" t="s">
        <v>3</v>
      </c>
    </row>
    <row r="389" spans="1:12" hidden="1" x14ac:dyDescent="0.2">
      <c r="A389" s="32" t="s">
        <v>23</v>
      </c>
      <c r="B389" s="45" t="s">
        <v>387</v>
      </c>
      <c r="C389" s="69">
        <f t="shared" si="18"/>
        <v>10200139</v>
      </c>
      <c r="D389" s="67">
        <v>54.56</v>
      </c>
      <c r="E389" s="55">
        <v>0.25</v>
      </c>
      <c r="F389" s="68">
        <v>0.35</v>
      </c>
      <c r="H389" s="56" t="s">
        <v>3</v>
      </c>
    </row>
    <row r="390" spans="1:12" hidden="1" x14ac:dyDescent="0.2">
      <c r="A390" s="32" t="s">
        <v>23</v>
      </c>
      <c r="B390" s="45" t="s">
        <v>388</v>
      </c>
      <c r="C390" s="69">
        <f t="shared" si="18"/>
        <v>10200142</v>
      </c>
      <c r="D390" s="67">
        <v>11.41</v>
      </c>
      <c r="E390" s="55">
        <v>0.1</v>
      </c>
      <c r="F390" s="68">
        <v>0.35</v>
      </c>
      <c r="H390" s="56" t="s">
        <v>3</v>
      </c>
    </row>
    <row r="391" spans="1:12" hidden="1" x14ac:dyDescent="0.2">
      <c r="A391" s="32" t="s">
        <v>23</v>
      </c>
      <c r="B391" s="45" t="s">
        <v>389</v>
      </c>
      <c r="C391" s="69">
        <f t="shared" si="18"/>
        <v>10200145</v>
      </c>
      <c r="D391" s="67">
        <v>6.92</v>
      </c>
      <c r="E391" s="55">
        <v>0</v>
      </c>
      <c r="F391" s="68">
        <v>0.35</v>
      </c>
      <c r="H391" s="56" t="s">
        <v>3</v>
      </c>
    </row>
    <row r="392" spans="1:12" hidden="1" x14ac:dyDescent="0.2">
      <c r="A392" s="32" t="s">
        <v>23</v>
      </c>
      <c r="B392" s="45" t="s">
        <v>390</v>
      </c>
      <c r="C392" s="69">
        <f t="shared" si="18"/>
        <v>10200148</v>
      </c>
      <c r="D392" s="67">
        <v>4.76</v>
      </c>
      <c r="E392" s="55">
        <v>0</v>
      </c>
      <c r="F392" s="68">
        <v>0.35</v>
      </c>
      <c r="H392" s="56" t="s">
        <v>3</v>
      </c>
    </row>
    <row r="393" spans="1:12" hidden="1" x14ac:dyDescent="0.2">
      <c r="A393" s="32" t="s">
        <v>23</v>
      </c>
      <c r="B393" s="45" t="s">
        <v>391</v>
      </c>
      <c r="C393" s="69">
        <v>10210100</v>
      </c>
      <c r="D393" s="67">
        <v>4.76</v>
      </c>
      <c r="E393" s="55">
        <v>0</v>
      </c>
      <c r="F393" s="68">
        <v>0.35</v>
      </c>
      <c r="H393" s="56" t="s">
        <v>3</v>
      </c>
    </row>
    <row r="394" spans="1:12" hidden="1" x14ac:dyDescent="0.2">
      <c r="A394" s="32" t="s">
        <v>23</v>
      </c>
      <c r="B394" s="45" t="s">
        <v>392</v>
      </c>
      <c r="C394" s="69">
        <f t="shared" ref="C394:C401" si="19">C393+3</f>
        <v>10210103</v>
      </c>
      <c r="D394" s="67">
        <v>4.76</v>
      </c>
      <c r="E394" s="55">
        <v>0</v>
      </c>
      <c r="F394" s="68">
        <v>0.35</v>
      </c>
      <c r="H394" s="56" t="s">
        <v>3</v>
      </c>
    </row>
    <row r="395" spans="1:12" hidden="1" x14ac:dyDescent="0.2">
      <c r="A395" s="32" t="s">
        <v>23</v>
      </c>
      <c r="B395" s="45" t="s">
        <v>393</v>
      </c>
      <c r="C395" s="69">
        <f t="shared" si="19"/>
        <v>10210106</v>
      </c>
      <c r="D395" s="67">
        <v>4.76</v>
      </c>
      <c r="E395" s="55">
        <v>0</v>
      </c>
      <c r="F395" s="68">
        <v>0.35</v>
      </c>
      <c r="H395" s="56" t="s">
        <v>3</v>
      </c>
    </row>
    <row r="396" spans="1:12" hidden="1" x14ac:dyDescent="0.2">
      <c r="A396" s="32" t="s">
        <v>23</v>
      </c>
      <c r="B396" s="45" t="s">
        <v>394</v>
      </c>
      <c r="C396" s="69">
        <f t="shared" si="19"/>
        <v>10210109</v>
      </c>
      <c r="D396" s="67">
        <v>4.76</v>
      </c>
      <c r="E396" s="55">
        <v>0</v>
      </c>
      <c r="F396" s="68">
        <v>0.35</v>
      </c>
      <c r="H396" s="56" t="s">
        <v>3</v>
      </c>
    </row>
    <row r="397" spans="1:12" hidden="1" x14ac:dyDescent="0.2">
      <c r="A397" s="32" t="s">
        <v>23</v>
      </c>
      <c r="B397" s="45" t="s">
        <v>395</v>
      </c>
      <c r="C397" s="69">
        <f t="shared" si="19"/>
        <v>10210112</v>
      </c>
      <c r="D397" s="67">
        <v>54.56</v>
      </c>
      <c r="E397" s="55">
        <v>0.25</v>
      </c>
      <c r="F397" s="68">
        <v>0.35</v>
      </c>
      <c r="H397" s="56" t="s">
        <v>3</v>
      </c>
    </row>
    <row r="398" spans="1:12" hidden="1" x14ac:dyDescent="0.2">
      <c r="A398" s="32" t="s">
        <v>23</v>
      </c>
      <c r="B398" s="45" t="s">
        <v>396</v>
      </c>
      <c r="C398" s="69">
        <f t="shared" si="19"/>
        <v>10210115</v>
      </c>
      <c r="D398" s="67">
        <v>28.87</v>
      </c>
      <c r="E398" s="55">
        <v>0.25</v>
      </c>
      <c r="F398" s="68">
        <v>0.35</v>
      </c>
      <c r="H398" s="56" t="s">
        <v>3</v>
      </c>
    </row>
    <row r="399" spans="1:12" hidden="1" x14ac:dyDescent="0.2">
      <c r="A399" s="32" t="s">
        <v>23</v>
      </c>
      <c r="B399" s="45" t="s">
        <v>397</v>
      </c>
      <c r="C399" s="69">
        <f t="shared" si="19"/>
        <v>10210118</v>
      </c>
      <c r="D399" s="67">
        <v>24.36</v>
      </c>
      <c r="E399" s="55">
        <v>0.25</v>
      </c>
      <c r="F399" s="68">
        <v>0.35</v>
      </c>
      <c r="H399" s="56" t="s">
        <v>3</v>
      </c>
    </row>
    <row r="400" spans="1:12" s="49" customFormat="1" hidden="1" x14ac:dyDescent="0.2">
      <c r="A400" s="32" t="s">
        <v>23</v>
      </c>
      <c r="B400" s="45" t="s">
        <v>398</v>
      </c>
      <c r="C400" s="69">
        <f t="shared" si="19"/>
        <v>10210121</v>
      </c>
      <c r="D400" s="67">
        <v>24.74</v>
      </c>
      <c r="E400" s="55">
        <v>0.25</v>
      </c>
      <c r="F400" s="68">
        <v>0.35</v>
      </c>
      <c r="G400" s="56"/>
      <c r="H400" s="56" t="s">
        <v>3</v>
      </c>
      <c r="I400" s="56"/>
      <c r="J400" s="56"/>
      <c r="K400" s="56"/>
      <c r="L400" s="56"/>
    </row>
    <row r="401" spans="1:12" hidden="1" x14ac:dyDescent="0.2">
      <c r="A401" s="32" t="s">
        <v>9</v>
      </c>
      <c r="B401" s="45" t="s">
        <v>416</v>
      </c>
      <c r="C401" s="69">
        <f t="shared" si="19"/>
        <v>10210124</v>
      </c>
      <c r="D401" s="67">
        <v>7.4</v>
      </c>
      <c r="E401" s="55">
        <v>0.25</v>
      </c>
      <c r="F401" s="68">
        <v>0.35</v>
      </c>
      <c r="H401" s="56" t="s">
        <v>3</v>
      </c>
    </row>
    <row r="402" spans="1:12" hidden="1" x14ac:dyDescent="0.2">
      <c r="A402" s="32" t="s">
        <v>9</v>
      </c>
      <c r="B402" s="45" t="s">
        <v>412</v>
      </c>
      <c r="C402" s="69">
        <v>10230100</v>
      </c>
      <c r="D402" s="67">
        <v>30.5</v>
      </c>
      <c r="E402" s="55">
        <v>0.25</v>
      </c>
      <c r="F402" s="68">
        <v>0.35</v>
      </c>
      <c r="H402" s="56" t="s">
        <v>3</v>
      </c>
    </row>
    <row r="403" spans="1:12" hidden="1" x14ac:dyDescent="0.2">
      <c r="A403" s="32" t="s">
        <v>9</v>
      </c>
      <c r="B403" s="45" t="s">
        <v>413</v>
      </c>
      <c r="C403" s="69">
        <f t="shared" ref="C403:C434" si="20">C402+3</f>
        <v>10230103</v>
      </c>
      <c r="D403" s="67">
        <v>5.68</v>
      </c>
      <c r="E403" s="55">
        <v>0.25</v>
      </c>
      <c r="F403" s="68">
        <v>0.35</v>
      </c>
      <c r="H403" s="56" t="s">
        <v>3</v>
      </c>
    </row>
    <row r="404" spans="1:12" hidden="1" x14ac:dyDescent="0.2">
      <c r="A404" s="32" t="s">
        <v>9</v>
      </c>
      <c r="B404" s="45" t="s">
        <v>414</v>
      </c>
      <c r="C404" s="69">
        <f t="shared" si="20"/>
        <v>10230106</v>
      </c>
      <c r="D404" s="67">
        <v>6.07</v>
      </c>
      <c r="E404" s="55">
        <v>0.25</v>
      </c>
      <c r="F404" s="68">
        <v>0.35</v>
      </c>
      <c r="H404" s="56" t="s">
        <v>3</v>
      </c>
    </row>
    <row r="405" spans="1:12" s="49" customFormat="1" hidden="1" x14ac:dyDescent="0.2">
      <c r="A405" s="32" t="s">
        <v>9</v>
      </c>
      <c r="B405" s="45" t="s">
        <v>415</v>
      </c>
      <c r="C405" s="69">
        <f t="shared" si="20"/>
        <v>10230109</v>
      </c>
      <c r="D405" s="67">
        <v>11.24</v>
      </c>
      <c r="E405" s="55">
        <v>0.25</v>
      </c>
      <c r="F405" s="68">
        <v>0.35</v>
      </c>
      <c r="G405" s="56"/>
      <c r="H405" s="56" t="s">
        <v>3</v>
      </c>
      <c r="I405" s="56"/>
      <c r="J405" s="56"/>
      <c r="K405" s="56"/>
      <c r="L405" s="56"/>
    </row>
    <row r="406" spans="1:12" s="49" customFormat="1" hidden="1" x14ac:dyDescent="0.2">
      <c r="A406" s="32" t="s">
        <v>9</v>
      </c>
      <c r="B406" s="45" t="s">
        <v>417</v>
      </c>
      <c r="C406" s="69">
        <f t="shared" si="20"/>
        <v>10230112</v>
      </c>
      <c r="D406" s="67">
        <v>2.04</v>
      </c>
      <c r="E406" s="55">
        <v>0</v>
      </c>
      <c r="F406" s="68">
        <v>0.35</v>
      </c>
      <c r="G406" s="56"/>
      <c r="H406" s="56" t="s">
        <v>3</v>
      </c>
      <c r="I406" s="56"/>
      <c r="J406" s="56"/>
      <c r="K406" s="56"/>
      <c r="L406" s="56"/>
    </row>
    <row r="407" spans="1:12" hidden="1" x14ac:dyDescent="0.2">
      <c r="A407" s="32" t="s">
        <v>9</v>
      </c>
      <c r="B407" s="45" t="s">
        <v>418</v>
      </c>
      <c r="C407" s="69">
        <f t="shared" si="20"/>
        <v>10230115</v>
      </c>
      <c r="D407" s="67">
        <v>2.97</v>
      </c>
      <c r="E407" s="55">
        <v>0</v>
      </c>
      <c r="F407" s="68">
        <v>0.35</v>
      </c>
      <c r="H407" s="56" t="s">
        <v>3</v>
      </c>
    </row>
    <row r="408" spans="1:12" hidden="1" x14ac:dyDescent="0.2">
      <c r="A408" s="32" t="s">
        <v>9</v>
      </c>
      <c r="B408" s="45" t="s">
        <v>419</v>
      </c>
      <c r="C408" s="69">
        <f t="shared" si="20"/>
        <v>10230118</v>
      </c>
      <c r="D408" s="67">
        <v>4.3</v>
      </c>
      <c r="E408" s="55">
        <v>0</v>
      </c>
      <c r="F408" s="68">
        <v>0.35</v>
      </c>
      <c r="H408" s="56" t="s">
        <v>3</v>
      </c>
    </row>
    <row r="409" spans="1:12" hidden="1" x14ac:dyDescent="0.2">
      <c r="A409" s="32" t="s">
        <v>9</v>
      </c>
      <c r="B409" s="45" t="s">
        <v>422</v>
      </c>
      <c r="C409" s="69">
        <f t="shared" si="20"/>
        <v>10230121</v>
      </c>
      <c r="D409" s="67">
        <v>6.72</v>
      </c>
      <c r="E409" s="55">
        <v>0.25</v>
      </c>
      <c r="F409" s="68">
        <v>0.35</v>
      </c>
      <c r="H409" s="56" t="s">
        <v>3</v>
      </c>
    </row>
    <row r="410" spans="1:12" hidden="1" x14ac:dyDescent="0.2">
      <c r="A410" s="32" t="s">
        <v>9</v>
      </c>
      <c r="B410" s="45" t="s">
        <v>420</v>
      </c>
      <c r="C410" s="69">
        <f t="shared" si="20"/>
        <v>10230124</v>
      </c>
      <c r="D410" s="67">
        <v>3.39</v>
      </c>
      <c r="E410" s="55">
        <v>0.25</v>
      </c>
      <c r="F410" s="68">
        <v>0.35</v>
      </c>
      <c r="H410" s="56" t="s">
        <v>3</v>
      </c>
    </row>
    <row r="411" spans="1:12" hidden="1" x14ac:dyDescent="0.2">
      <c r="A411" s="32" t="s">
        <v>9</v>
      </c>
      <c r="B411" s="45" t="s">
        <v>421</v>
      </c>
      <c r="C411" s="69">
        <f t="shared" si="20"/>
        <v>10230127</v>
      </c>
      <c r="D411" s="67">
        <v>4.57</v>
      </c>
      <c r="E411" s="55">
        <v>0.25</v>
      </c>
      <c r="F411" s="68">
        <v>0.35</v>
      </c>
      <c r="H411" s="56" t="s">
        <v>3</v>
      </c>
    </row>
    <row r="412" spans="1:12" hidden="1" x14ac:dyDescent="0.2">
      <c r="A412" s="32" t="s">
        <v>9</v>
      </c>
      <c r="B412" s="45" t="s">
        <v>423</v>
      </c>
      <c r="C412" s="69">
        <f t="shared" si="20"/>
        <v>10230130</v>
      </c>
      <c r="D412" s="67">
        <v>3.96</v>
      </c>
      <c r="E412" s="55">
        <v>0.25</v>
      </c>
      <c r="F412" s="68">
        <v>0.35</v>
      </c>
      <c r="H412" s="56" t="s">
        <v>3</v>
      </c>
    </row>
    <row r="413" spans="1:12" hidden="1" x14ac:dyDescent="0.2">
      <c r="A413" s="32" t="s">
        <v>9</v>
      </c>
      <c r="B413" s="45" t="s">
        <v>427</v>
      </c>
      <c r="C413" s="69">
        <f t="shared" si="20"/>
        <v>10230133</v>
      </c>
      <c r="D413" s="67">
        <v>2.5</v>
      </c>
      <c r="E413" s="55">
        <v>0</v>
      </c>
      <c r="F413" s="68">
        <v>0.35</v>
      </c>
      <c r="H413" s="56" t="s">
        <v>3</v>
      </c>
    </row>
    <row r="414" spans="1:12" hidden="1" x14ac:dyDescent="0.2">
      <c r="A414" s="32" t="s">
        <v>9</v>
      </c>
      <c r="B414" s="45" t="s">
        <v>428</v>
      </c>
      <c r="C414" s="69">
        <f t="shared" si="20"/>
        <v>10230136</v>
      </c>
      <c r="D414" s="67">
        <v>3.75</v>
      </c>
      <c r="E414" s="55">
        <v>0</v>
      </c>
      <c r="F414" s="68">
        <v>0.35</v>
      </c>
      <c r="H414" s="56" t="s">
        <v>3</v>
      </c>
    </row>
    <row r="415" spans="1:12" hidden="1" x14ac:dyDescent="0.2">
      <c r="A415" s="32" t="s">
        <v>9</v>
      </c>
      <c r="B415" s="45" t="s">
        <v>429</v>
      </c>
      <c r="C415" s="69">
        <f t="shared" si="20"/>
        <v>10230139</v>
      </c>
      <c r="D415" s="67">
        <v>4.58</v>
      </c>
      <c r="E415" s="55">
        <v>0</v>
      </c>
      <c r="F415" s="68">
        <v>0.35</v>
      </c>
      <c r="H415" s="56" t="s">
        <v>3</v>
      </c>
    </row>
    <row r="416" spans="1:12" hidden="1" x14ac:dyDescent="0.2">
      <c r="A416" s="32" t="s">
        <v>9</v>
      </c>
      <c r="B416" s="45" t="s">
        <v>430</v>
      </c>
      <c r="C416" s="69">
        <f t="shared" si="20"/>
        <v>10230142</v>
      </c>
      <c r="D416" s="67">
        <v>5.93</v>
      </c>
      <c r="E416" s="55">
        <v>0</v>
      </c>
      <c r="F416" s="68">
        <v>0.35</v>
      </c>
      <c r="H416" s="56" t="s">
        <v>3</v>
      </c>
    </row>
    <row r="417" spans="1:8" hidden="1" x14ac:dyDescent="0.2">
      <c r="A417" s="32" t="s">
        <v>9</v>
      </c>
      <c r="B417" s="45" t="s">
        <v>431</v>
      </c>
      <c r="C417" s="69">
        <f t="shared" si="20"/>
        <v>10230145</v>
      </c>
      <c r="D417" s="67">
        <v>7.27</v>
      </c>
      <c r="E417" s="55">
        <v>0</v>
      </c>
      <c r="F417" s="68">
        <v>0.35</v>
      </c>
      <c r="H417" s="56" t="s">
        <v>3</v>
      </c>
    </row>
    <row r="418" spans="1:8" hidden="1" x14ac:dyDescent="0.2">
      <c r="A418" s="32" t="s">
        <v>9</v>
      </c>
      <c r="B418" s="45" t="s">
        <v>432</v>
      </c>
      <c r="C418" s="69">
        <f t="shared" si="20"/>
        <v>10230148</v>
      </c>
      <c r="D418" s="67">
        <v>4.13</v>
      </c>
      <c r="E418" s="55">
        <v>0</v>
      </c>
      <c r="F418" s="68">
        <v>0.35</v>
      </c>
      <c r="H418" s="56" t="s">
        <v>3</v>
      </c>
    </row>
    <row r="419" spans="1:8" hidden="1" x14ac:dyDescent="0.2">
      <c r="A419" s="32" t="s">
        <v>9</v>
      </c>
      <c r="B419" s="45" t="s">
        <v>433</v>
      </c>
      <c r="C419" s="69">
        <f t="shared" si="20"/>
        <v>10230151</v>
      </c>
      <c r="D419" s="67">
        <v>4.66</v>
      </c>
      <c r="E419" s="55">
        <v>0</v>
      </c>
      <c r="F419" s="68">
        <v>0.35</v>
      </c>
      <c r="H419" s="56" t="s">
        <v>3</v>
      </c>
    </row>
    <row r="420" spans="1:8" hidden="1" x14ac:dyDescent="0.2">
      <c r="A420" s="32" t="s">
        <v>9</v>
      </c>
      <c r="B420" s="45" t="s">
        <v>434</v>
      </c>
      <c r="C420" s="69">
        <f t="shared" si="20"/>
        <v>10230154</v>
      </c>
      <c r="D420" s="67">
        <v>3.97</v>
      </c>
      <c r="E420" s="55">
        <v>0</v>
      </c>
      <c r="F420" s="68">
        <v>0.35</v>
      </c>
      <c r="H420" s="56" t="s">
        <v>3</v>
      </c>
    </row>
    <row r="421" spans="1:8" hidden="1" x14ac:dyDescent="0.2">
      <c r="A421" s="32" t="s">
        <v>9</v>
      </c>
      <c r="B421" s="45" t="s">
        <v>435</v>
      </c>
      <c r="C421" s="69">
        <f t="shared" si="20"/>
        <v>10230157</v>
      </c>
      <c r="D421" s="67">
        <v>5.35</v>
      </c>
      <c r="E421" s="55">
        <v>0</v>
      </c>
      <c r="F421" s="68">
        <v>0.35</v>
      </c>
      <c r="H421" s="56" t="s">
        <v>3</v>
      </c>
    </row>
    <row r="422" spans="1:8" hidden="1" x14ac:dyDescent="0.2">
      <c r="A422" s="32" t="s">
        <v>9</v>
      </c>
      <c r="B422" s="45" t="s">
        <v>436</v>
      </c>
      <c r="C422" s="69">
        <f t="shared" si="20"/>
        <v>10230160</v>
      </c>
      <c r="D422" s="67">
        <v>5.99</v>
      </c>
      <c r="E422" s="55">
        <v>0</v>
      </c>
      <c r="F422" s="68">
        <v>0.35</v>
      </c>
      <c r="H422" s="56" t="s">
        <v>3</v>
      </c>
    </row>
    <row r="423" spans="1:8" hidden="1" x14ac:dyDescent="0.2">
      <c r="A423" s="32" t="s">
        <v>9</v>
      </c>
      <c r="B423" s="45" t="s">
        <v>437</v>
      </c>
      <c r="C423" s="69">
        <f t="shared" si="20"/>
        <v>10230163</v>
      </c>
      <c r="D423" s="67">
        <v>3.16</v>
      </c>
      <c r="E423" s="55">
        <v>0.15</v>
      </c>
      <c r="F423" s="68">
        <v>0.35</v>
      </c>
      <c r="H423" s="56" t="s">
        <v>3</v>
      </c>
    </row>
    <row r="424" spans="1:8" hidden="1" x14ac:dyDescent="0.2">
      <c r="A424" s="32" t="s">
        <v>9</v>
      </c>
      <c r="B424" s="45" t="s">
        <v>438</v>
      </c>
      <c r="C424" s="69">
        <f t="shared" si="20"/>
        <v>10230166</v>
      </c>
      <c r="D424" s="67">
        <v>3.74</v>
      </c>
      <c r="E424" s="55">
        <v>0.15</v>
      </c>
      <c r="F424" s="68">
        <v>0.35</v>
      </c>
      <c r="H424" s="56" t="s">
        <v>3</v>
      </c>
    </row>
    <row r="425" spans="1:8" hidden="1" x14ac:dyDescent="0.2">
      <c r="A425" s="32" t="s">
        <v>9</v>
      </c>
      <c r="B425" s="45" t="s">
        <v>424</v>
      </c>
      <c r="C425" s="69">
        <f t="shared" si="20"/>
        <v>10230169</v>
      </c>
      <c r="D425" s="67">
        <v>13.3</v>
      </c>
      <c r="E425" s="55">
        <v>0</v>
      </c>
      <c r="F425" s="68">
        <v>0.35</v>
      </c>
      <c r="H425" s="56" t="s">
        <v>3</v>
      </c>
    </row>
    <row r="426" spans="1:8" hidden="1" x14ac:dyDescent="0.2">
      <c r="A426" s="32" t="s">
        <v>9</v>
      </c>
      <c r="B426" s="45" t="s">
        <v>425</v>
      </c>
      <c r="C426" s="69">
        <f t="shared" si="20"/>
        <v>10230172</v>
      </c>
      <c r="D426" s="67">
        <v>14.13</v>
      </c>
      <c r="E426" s="55">
        <v>0</v>
      </c>
      <c r="F426" s="68">
        <v>0.35</v>
      </c>
      <c r="H426" s="56" t="s">
        <v>3</v>
      </c>
    </row>
    <row r="427" spans="1:8" hidden="1" x14ac:dyDescent="0.2">
      <c r="A427" s="32" t="s">
        <v>9</v>
      </c>
      <c r="B427" s="45" t="s">
        <v>426</v>
      </c>
      <c r="C427" s="69">
        <f t="shared" si="20"/>
        <v>10230175</v>
      </c>
      <c r="D427" s="67">
        <v>15.8</v>
      </c>
      <c r="E427" s="55">
        <v>0</v>
      </c>
      <c r="F427" s="68">
        <v>0.35</v>
      </c>
      <c r="H427" s="56" t="s">
        <v>3</v>
      </c>
    </row>
    <row r="428" spans="1:8" hidden="1" x14ac:dyDescent="0.2">
      <c r="A428" s="32" t="s">
        <v>9</v>
      </c>
      <c r="B428" s="45" t="s">
        <v>444</v>
      </c>
      <c r="C428" s="69">
        <f t="shared" si="20"/>
        <v>10230178</v>
      </c>
      <c r="D428" s="67">
        <v>8.3699999999999992</v>
      </c>
      <c r="E428" s="55">
        <v>0.15</v>
      </c>
      <c r="F428" s="68">
        <v>0.35</v>
      </c>
      <c r="H428" s="56" t="s">
        <v>3</v>
      </c>
    </row>
    <row r="429" spans="1:8" hidden="1" x14ac:dyDescent="0.2">
      <c r="A429" s="32" t="s">
        <v>9</v>
      </c>
      <c r="B429" s="45" t="s">
        <v>441</v>
      </c>
      <c r="C429" s="69">
        <f t="shared" si="20"/>
        <v>10230181</v>
      </c>
      <c r="D429" s="67">
        <v>3.79</v>
      </c>
      <c r="E429" s="55">
        <v>0.15</v>
      </c>
      <c r="F429" s="68">
        <v>0.35</v>
      </c>
      <c r="H429" s="56" t="s">
        <v>3</v>
      </c>
    </row>
    <row r="430" spans="1:8" hidden="1" x14ac:dyDescent="0.2">
      <c r="A430" s="32" t="s">
        <v>9</v>
      </c>
      <c r="B430" s="45" t="s">
        <v>442</v>
      </c>
      <c r="C430" s="69">
        <f t="shared" si="20"/>
        <v>10230184</v>
      </c>
      <c r="D430" s="67">
        <v>3.9</v>
      </c>
      <c r="E430" s="55">
        <v>0.15</v>
      </c>
      <c r="F430" s="68">
        <v>0.35</v>
      </c>
      <c r="H430" s="56" t="s">
        <v>3</v>
      </c>
    </row>
    <row r="431" spans="1:8" hidden="1" x14ac:dyDescent="0.2">
      <c r="A431" s="32" t="s">
        <v>9</v>
      </c>
      <c r="B431" s="45" t="s">
        <v>439</v>
      </c>
      <c r="C431" s="69">
        <f t="shared" si="20"/>
        <v>10230187</v>
      </c>
      <c r="D431" s="67">
        <v>4.09</v>
      </c>
      <c r="E431" s="55">
        <v>0.15</v>
      </c>
      <c r="F431" s="68">
        <v>0.35</v>
      </c>
      <c r="H431" s="56" t="s">
        <v>3</v>
      </c>
    </row>
    <row r="432" spans="1:8" hidden="1" x14ac:dyDescent="0.2">
      <c r="A432" s="32" t="s">
        <v>9</v>
      </c>
      <c r="B432" s="45" t="s">
        <v>440</v>
      </c>
      <c r="C432" s="69">
        <f t="shared" si="20"/>
        <v>10230190</v>
      </c>
      <c r="D432" s="67">
        <v>4.41</v>
      </c>
      <c r="E432" s="55">
        <v>0.15</v>
      </c>
      <c r="F432" s="68">
        <v>0.35</v>
      </c>
      <c r="H432" s="56" t="s">
        <v>3</v>
      </c>
    </row>
    <row r="433" spans="1:8" hidden="1" x14ac:dyDescent="0.2">
      <c r="A433" s="32" t="s">
        <v>9</v>
      </c>
      <c r="B433" s="45" t="s">
        <v>443</v>
      </c>
      <c r="C433" s="69">
        <f t="shared" si="20"/>
        <v>10230193</v>
      </c>
      <c r="D433" s="67">
        <v>4.92</v>
      </c>
      <c r="E433" s="55">
        <v>0.15</v>
      </c>
      <c r="F433" s="68">
        <v>0.35</v>
      </c>
      <c r="H433" s="56" t="s">
        <v>3</v>
      </c>
    </row>
    <row r="434" spans="1:8" hidden="1" x14ac:dyDescent="0.2">
      <c r="A434" s="32" t="s">
        <v>9</v>
      </c>
      <c r="B434" s="45" t="s">
        <v>445</v>
      </c>
      <c r="C434" s="69">
        <f t="shared" si="20"/>
        <v>10230196</v>
      </c>
      <c r="D434" s="70">
        <v>125.1</v>
      </c>
      <c r="E434" s="55">
        <v>0.4</v>
      </c>
      <c r="F434" s="68">
        <v>0.35</v>
      </c>
      <c r="H434" s="56" t="s">
        <v>3</v>
      </c>
    </row>
    <row r="435" spans="1:8" hidden="1" x14ac:dyDescent="0.2">
      <c r="A435" s="32" t="s">
        <v>9</v>
      </c>
      <c r="B435" s="45" t="s">
        <v>446</v>
      </c>
      <c r="C435" s="69">
        <f t="shared" ref="C435:C454" si="21">C434+3</f>
        <v>10230199</v>
      </c>
      <c r="D435" s="70">
        <v>153.5</v>
      </c>
      <c r="E435" s="55">
        <v>0.4</v>
      </c>
      <c r="F435" s="68">
        <v>0.35</v>
      </c>
      <c r="H435" s="56" t="s">
        <v>3</v>
      </c>
    </row>
    <row r="436" spans="1:8" hidden="1" x14ac:dyDescent="0.2">
      <c r="A436" s="32" t="s">
        <v>9</v>
      </c>
      <c r="B436" s="45" t="s">
        <v>447</v>
      </c>
      <c r="C436" s="69">
        <f t="shared" si="21"/>
        <v>10230202</v>
      </c>
      <c r="D436" s="70">
        <v>114.1</v>
      </c>
      <c r="E436" s="55">
        <v>0.4</v>
      </c>
      <c r="F436" s="68">
        <v>0.35</v>
      </c>
      <c r="H436" s="56" t="s">
        <v>3</v>
      </c>
    </row>
    <row r="437" spans="1:8" hidden="1" x14ac:dyDescent="0.2">
      <c r="A437" s="32" t="s">
        <v>9</v>
      </c>
      <c r="B437" s="45" t="s">
        <v>448</v>
      </c>
      <c r="C437" s="69">
        <f t="shared" si="21"/>
        <v>10230205</v>
      </c>
      <c r="D437" s="70">
        <v>107.2</v>
      </c>
      <c r="E437" s="55">
        <v>0.4</v>
      </c>
      <c r="F437" s="68">
        <v>0.35</v>
      </c>
      <c r="H437" s="56" t="s">
        <v>3</v>
      </c>
    </row>
    <row r="438" spans="1:8" hidden="1" x14ac:dyDescent="0.2">
      <c r="A438" s="32" t="s">
        <v>9</v>
      </c>
      <c r="B438" s="45" t="s">
        <v>449</v>
      </c>
      <c r="C438" s="69">
        <f t="shared" si="21"/>
        <v>10230208</v>
      </c>
      <c r="D438" s="70">
        <v>162.80000000000001</v>
      </c>
      <c r="E438" s="55">
        <v>0.4</v>
      </c>
      <c r="F438" s="68">
        <v>0.35</v>
      </c>
      <c r="H438" s="56" t="s">
        <v>3</v>
      </c>
    </row>
    <row r="439" spans="1:8" hidden="1" x14ac:dyDescent="0.2">
      <c r="A439" s="32" t="s">
        <v>9</v>
      </c>
      <c r="B439" s="45" t="s">
        <v>450</v>
      </c>
      <c r="C439" s="69">
        <f t="shared" si="21"/>
        <v>10230211</v>
      </c>
      <c r="D439" s="70">
        <v>23.22</v>
      </c>
      <c r="E439" s="55">
        <v>0.4</v>
      </c>
      <c r="F439" s="68">
        <v>0.35</v>
      </c>
      <c r="H439" s="56" t="s">
        <v>3</v>
      </c>
    </row>
    <row r="440" spans="1:8" hidden="1" x14ac:dyDescent="0.2">
      <c r="A440" s="32" t="s">
        <v>9</v>
      </c>
      <c r="B440" s="45" t="s">
        <v>451</v>
      </c>
      <c r="C440" s="69">
        <f t="shared" si="21"/>
        <v>10230214</v>
      </c>
      <c r="D440" s="70">
        <v>24</v>
      </c>
      <c r="E440" s="55">
        <v>0.4</v>
      </c>
      <c r="F440" s="68">
        <v>0.35</v>
      </c>
      <c r="H440" s="56" t="s">
        <v>3</v>
      </c>
    </row>
    <row r="441" spans="1:8" hidden="1" x14ac:dyDescent="0.2">
      <c r="A441" s="32" t="s">
        <v>9</v>
      </c>
      <c r="B441" s="45" t="s">
        <v>452</v>
      </c>
      <c r="C441" s="69">
        <f t="shared" si="21"/>
        <v>10230217</v>
      </c>
      <c r="D441" s="70">
        <v>42.5</v>
      </c>
      <c r="E441" s="55">
        <v>0.4</v>
      </c>
      <c r="F441" s="68">
        <v>0.35</v>
      </c>
      <c r="H441" s="56" t="s">
        <v>3</v>
      </c>
    </row>
    <row r="442" spans="1:8" hidden="1" x14ac:dyDescent="0.2">
      <c r="A442" s="32" t="s">
        <v>9</v>
      </c>
      <c r="B442" s="45" t="s">
        <v>453</v>
      </c>
      <c r="C442" s="69">
        <f t="shared" si="21"/>
        <v>10230220</v>
      </c>
      <c r="D442" s="67">
        <v>24.37</v>
      </c>
      <c r="E442" s="55">
        <v>0.4</v>
      </c>
      <c r="F442" s="68">
        <v>0.35</v>
      </c>
      <c r="H442" s="56" t="s">
        <v>3</v>
      </c>
    </row>
    <row r="443" spans="1:8" hidden="1" x14ac:dyDescent="0.2">
      <c r="A443" s="32" t="s">
        <v>9</v>
      </c>
      <c r="B443" s="45" t="s">
        <v>454</v>
      </c>
      <c r="C443" s="69">
        <f t="shared" si="21"/>
        <v>10230223</v>
      </c>
      <c r="D443" s="67">
        <v>42.09</v>
      </c>
      <c r="E443" s="55">
        <v>0.4</v>
      </c>
      <c r="F443" s="68">
        <v>0.35</v>
      </c>
      <c r="H443" s="56" t="s">
        <v>3</v>
      </c>
    </row>
    <row r="444" spans="1:8" hidden="1" x14ac:dyDescent="0.2">
      <c r="A444" s="32" t="s">
        <v>9</v>
      </c>
      <c r="B444" s="45" t="s">
        <v>455</v>
      </c>
      <c r="C444" s="69">
        <f t="shared" si="21"/>
        <v>10230226</v>
      </c>
      <c r="D444" s="67">
        <v>24.28</v>
      </c>
      <c r="E444" s="55">
        <v>0.4</v>
      </c>
      <c r="F444" s="68">
        <v>0.35</v>
      </c>
      <c r="H444" s="56" t="s">
        <v>3</v>
      </c>
    </row>
    <row r="445" spans="1:8" hidden="1" x14ac:dyDescent="0.2">
      <c r="A445" s="32" t="s">
        <v>9</v>
      </c>
      <c r="B445" s="45" t="s">
        <v>456</v>
      </c>
      <c r="C445" s="69">
        <f t="shared" si="21"/>
        <v>10230229</v>
      </c>
      <c r="D445" s="67">
        <v>42.4</v>
      </c>
      <c r="E445" s="55">
        <v>0.4</v>
      </c>
      <c r="F445" s="68">
        <v>0.35</v>
      </c>
      <c r="H445" s="56" t="s">
        <v>3</v>
      </c>
    </row>
    <row r="446" spans="1:8" hidden="1" x14ac:dyDescent="0.2">
      <c r="A446" s="32" t="s">
        <v>9</v>
      </c>
      <c r="B446" s="45" t="s">
        <v>457</v>
      </c>
      <c r="C446" s="69">
        <f t="shared" si="21"/>
        <v>10230232</v>
      </c>
      <c r="D446" s="67">
        <v>31.79</v>
      </c>
      <c r="E446" s="55">
        <v>0.4</v>
      </c>
      <c r="F446" s="68">
        <v>0.35</v>
      </c>
      <c r="H446" s="56" t="s">
        <v>3</v>
      </c>
    </row>
    <row r="447" spans="1:8" hidden="1" x14ac:dyDescent="0.2">
      <c r="A447" s="32" t="s">
        <v>9</v>
      </c>
      <c r="B447" s="45" t="s">
        <v>458</v>
      </c>
      <c r="C447" s="69">
        <f t="shared" si="21"/>
        <v>10230235</v>
      </c>
      <c r="D447" s="67">
        <v>51.86</v>
      </c>
      <c r="E447" s="55">
        <v>0.4</v>
      </c>
      <c r="F447" s="68">
        <v>0.35</v>
      </c>
      <c r="H447" s="56" t="s">
        <v>3</v>
      </c>
    </row>
    <row r="448" spans="1:8" hidden="1" x14ac:dyDescent="0.2">
      <c r="A448" s="32" t="s">
        <v>9</v>
      </c>
      <c r="B448" s="45" t="s">
        <v>459</v>
      </c>
      <c r="C448" s="69">
        <f t="shared" si="21"/>
        <v>10230238</v>
      </c>
      <c r="D448" s="67">
        <v>34.81</v>
      </c>
      <c r="E448" s="55">
        <v>0.4</v>
      </c>
      <c r="F448" s="68">
        <v>0.35</v>
      </c>
      <c r="H448" s="56" t="s">
        <v>3</v>
      </c>
    </row>
    <row r="449" spans="1:8" hidden="1" x14ac:dyDescent="0.2">
      <c r="A449" s="32" t="s">
        <v>9</v>
      </c>
      <c r="B449" s="45" t="s">
        <v>460</v>
      </c>
      <c r="C449" s="69">
        <f t="shared" si="21"/>
        <v>10230241</v>
      </c>
      <c r="D449" s="67">
        <v>52.18</v>
      </c>
      <c r="E449" s="55">
        <v>0.4</v>
      </c>
      <c r="F449" s="68">
        <v>0.35</v>
      </c>
      <c r="H449" s="56" t="s">
        <v>3</v>
      </c>
    </row>
    <row r="450" spans="1:8" hidden="1" x14ac:dyDescent="0.2">
      <c r="A450" s="32" t="s">
        <v>9</v>
      </c>
      <c r="B450" s="45" t="s">
        <v>461</v>
      </c>
      <c r="C450" s="69">
        <f t="shared" si="21"/>
        <v>10230244</v>
      </c>
      <c r="D450" s="67">
        <v>34.46</v>
      </c>
      <c r="E450" s="55">
        <v>0.4</v>
      </c>
      <c r="F450" s="68">
        <v>0.35</v>
      </c>
      <c r="H450" s="56" t="s">
        <v>3</v>
      </c>
    </row>
    <row r="451" spans="1:8" hidden="1" x14ac:dyDescent="0.2">
      <c r="A451" s="32" t="s">
        <v>9</v>
      </c>
      <c r="B451" s="45" t="s">
        <v>462</v>
      </c>
      <c r="C451" s="69">
        <f t="shared" si="21"/>
        <v>10230247</v>
      </c>
      <c r="D451" s="67">
        <v>62.3</v>
      </c>
      <c r="E451" s="55">
        <v>0.4</v>
      </c>
      <c r="F451" s="68">
        <v>0.35</v>
      </c>
      <c r="H451" s="56" t="s">
        <v>3</v>
      </c>
    </row>
    <row r="452" spans="1:8" hidden="1" x14ac:dyDescent="0.2">
      <c r="A452" s="32" t="s">
        <v>9</v>
      </c>
      <c r="B452" s="45" t="s">
        <v>463</v>
      </c>
      <c r="C452" s="69">
        <f t="shared" si="21"/>
        <v>10230250</v>
      </c>
      <c r="D452" s="67">
        <v>47.42</v>
      </c>
      <c r="E452" s="55">
        <v>0.4</v>
      </c>
      <c r="F452" s="68">
        <v>0.35</v>
      </c>
      <c r="H452" s="56" t="s">
        <v>3</v>
      </c>
    </row>
    <row r="453" spans="1:8" hidden="1" x14ac:dyDescent="0.2">
      <c r="A453" s="32" t="s">
        <v>9</v>
      </c>
      <c r="B453" s="45" t="s">
        <v>464</v>
      </c>
      <c r="C453" s="69">
        <f t="shared" si="21"/>
        <v>10230253</v>
      </c>
      <c r="D453" s="67">
        <v>73.22</v>
      </c>
      <c r="E453" s="55">
        <v>0.4</v>
      </c>
      <c r="F453" s="68">
        <v>0.35</v>
      </c>
      <c r="H453" s="56" t="s">
        <v>3</v>
      </c>
    </row>
    <row r="454" spans="1:8" hidden="1" x14ac:dyDescent="0.2">
      <c r="A454" s="32" t="s">
        <v>9</v>
      </c>
      <c r="B454" s="45" t="s">
        <v>488</v>
      </c>
      <c r="C454" s="69">
        <f t="shared" si="21"/>
        <v>10230256</v>
      </c>
      <c r="D454" s="67">
        <v>3.75</v>
      </c>
      <c r="E454" s="55">
        <v>0</v>
      </c>
      <c r="F454" s="68">
        <v>0.35</v>
      </c>
      <c r="H454" s="56" t="s">
        <v>3</v>
      </c>
    </row>
    <row r="455" spans="1:8" x14ac:dyDescent="0.2">
      <c r="A455" s="32"/>
      <c r="C455" s="69"/>
      <c r="D455" s="67"/>
      <c r="F455" s="68"/>
    </row>
    <row r="456" spans="1:8" x14ac:dyDescent="0.2">
      <c r="A456" s="32"/>
      <c r="C456" s="69"/>
      <c r="D456" s="67"/>
      <c r="F456" s="68"/>
    </row>
  </sheetData>
  <autoFilter ref="A1:H454">
    <filterColumn colId="0">
      <filters blank="1"/>
    </filterColumn>
    <sortState ref="A2:H454">
      <sortCondition ref="A2:A454"/>
      <sortCondition ref="B2:B454"/>
    </sortState>
  </autoFilter>
  <phoneticPr fontId="0" type="noConversion"/>
  <printOptions gridLines="1" gridLinesSet="0"/>
  <pageMargins left="0.75" right="0.75" top="1" bottom="1" header="0.5" footer="0.5"/>
  <pageSetup paperSize="8" orientation="landscape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Calculatie</vt:lpstr>
      <vt:lpstr>Producten</vt:lpstr>
      <vt:lpstr>Calculatie!Afdrukbereik</vt:lpstr>
      <vt:lpstr>keuze</vt:lpstr>
      <vt:lpstr>Producten!Producten</vt:lpstr>
      <vt:lpstr>Productgroep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Chermin</dc:creator>
  <cp:lastModifiedBy>Joost Schotten</cp:lastModifiedBy>
  <cp:lastPrinted>2014-06-30T13:44:10Z</cp:lastPrinted>
  <dcterms:created xsi:type="dcterms:W3CDTF">2003-12-17T12:47:09Z</dcterms:created>
  <dcterms:modified xsi:type="dcterms:W3CDTF">2015-01-13T14:15:36Z</dcterms:modified>
</cp:coreProperties>
</file>