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c.local\users$\UsersNW\NWJOBA\veevoeding\klas 4.2\basisrantsoen\"/>
    </mc:Choice>
  </mc:AlternateContent>
  <bookViews>
    <workbookView xWindow="0" yWindow="0" windowWidth="15600" windowHeight="1176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13" i="1"/>
  <c r="J8" i="1"/>
  <c r="J9" i="1"/>
  <c r="J11" i="1"/>
  <c r="J12" i="1"/>
  <c r="P12" i="1" s="1"/>
  <c r="J14" i="1"/>
  <c r="P14" i="1" s="1"/>
  <c r="J15" i="1"/>
  <c r="P13" i="1" l="1"/>
  <c r="H23" i="1"/>
  <c r="N15" i="1"/>
  <c r="O15" i="1"/>
  <c r="K15" i="1"/>
  <c r="L15" i="1"/>
  <c r="M15" i="1"/>
  <c r="O14" i="1"/>
  <c r="K14" i="1"/>
  <c r="L14" i="1"/>
  <c r="M14" i="1"/>
  <c r="N14" i="1"/>
  <c r="L13" i="1"/>
  <c r="M13" i="1"/>
  <c r="N13" i="1"/>
  <c r="O13" i="1"/>
  <c r="K13" i="1"/>
  <c r="O12" i="1"/>
  <c r="K12" i="1"/>
  <c r="L12" i="1"/>
  <c r="N12" i="1"/>
  <c r="M12" i="1"/>
  <c r="O11" i="1"/>
  <c r="K11" i="1"/>
  <c r="N11" i="1"/>
  <c r="M11" i="1"/>
  <c r="P11" i="1"/>
  <c r="L11" i="1"/>
  <c r="O10" i="1"/>
  <c r="P15" i="1"/>
  <c r="P10" i="1"/>
  <c r="N10" i="1"/>
  <c r="N8" i="1"/>
  <c r="O8" i="1"/>
  <c r="M10" i="1"/>
  <c r="K10" i="1"/>
  <c r="L10" i="1"/>
  <c r="P9" i="1"/>
  <c r="O9" i="1"/>
  <c r="M9" i="1"/>
  <c r="L9" i="1"/>
  <c r="N9" i="1"/>
  <c r="K9" i="1"/>
  <c r="L8" i="1"/>
  <c r="P8" i="1"/>
  <c r="M8" i="1"/>
  <c r="K8" i="1"/>
  <c r="J5" i="1"/>
  <c r="J6" i="1"/>
  <c r="O6" i="1" s="1"/>
  <c r="J7" i="1"/>
  <c r="O7" i="1" s="1"/>
  <c r="O5" i="1" l="1"/>
  <c r="O17" i="1" s="1"/>
  <c r="N5" i="1"/>
  <c r="P5" i="1"/>
  <c r="L5" i="1"/>
  <c r="M5" i="1"/>
  <c r="M7" i="1"/>
  <c r="N7" i="1"/>
  <c r="P7" i="1"/>
  <c r="L7" i="1"/>
  <c r="K7" i="1"/>
  <c r="L6" i="1"/>
  <c r="K6" i="1"/>
  <c r="M6" i="1"/>
  <c r="N6" i="1"/>
  <c r="P6" i="1"/>
  <c r="K5" i="1"/>
  <c r="J17" i="1"/>
  <c r="O18" i="1" l="1"/>
  <c r="L17" i="1"/>
  <c r="L21" i="1" s="1"/>
  <c r="P17" i="1"/>
  <c r="P18" i="1" s="1"/>
  <c r="M17" i="1"/>
  <c r="M18" i="1" s="1"/>
  <c r="K17" i="1"/>
  <c r="K21" i="1" s="1"/>
  <c r="N17" i="1"/>
  <c r="N18" i="1" s="1"/>
  <c r="Q6" i="1"/>
  <c r="Q10" i="1"/>
  <c r="Q7" i="1"/>
  <c r="Q5" i="1"/>
  <c r="Q8" i="1"/>
  <c r="Q9" i="1"/>
  <c r="Q15" i="1"/>
  <c r="Q11" i="1"/>
  <c r="Q12" i="1"/>
  <c r="Q13" i="1"/>
  <c r="Q14" i="1"/>
  <c r="Q17" i="1" l="1"/>
  <c r="L18" i="1"/>
  <c r="K18" i="1"/>
</calcChain>
</file>

<file path=xl/sharedStrings.xml><?xml version="1.0" encoding="utf-8"?>
<sst xmlns="http://schemas.openxmlformats.org/spreadsheetml/2006/main" count="51" uniqueCount="45">
  <si>
    <t>a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</si>
  <si>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</si>
  <si>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</si>
  <si>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</si>
  <si>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</si>
  <si>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</si>
  <si>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</si>
  <si>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</si>
  <si>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</si>
  <si>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</si>
  <si>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</si>
  <si>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m</t>
  </si>
  <si>
    <t>n</t>
  </si>
  <si>
    <t>p</t>
  </si>
  <si>
    <t>q</t>
  </si>
  <si>
    <t>Kg</t>
  </si>
  <si>
    <t>Voedermiddel</t>
  </si>
  <si>
    <t>ds%</t>
  </si>
  <si>
    <t>VEM</t>
  </si>
  <si>
    <t>DVE</t>
  </si>
  <si>
    <t>OEB</t>
  </si>
  <si>
    <t>FOS</t>
  </si>
  <si>
    <t>Ruw eiwit</t>
  </si>
  <si>
    <t>Kg ds</t>
  </si>
  <si>
    <t>% aan-</t>
  </si>
  <si>
    <t>deel</t>
  </si>
  <si>
    <t>totaal</t>
  </si>
  <si>
    <t>per DS</t>
  </si>
  <si>
    <t>norm</t>
  </si>
  <si>
    <t>&lt;15</t>
  </si>
  <si>
    <t>Meetmelk</t>
  </si>
  <si>
    <t>FOSp2</t>
  </si>
  <si>
    <t>Opstellen basisrantsoen (voederwaarden per kg DS)</t>
  </si>
  <si>
    <t>Bierbostel</t>
  </si>
  <si>
    <t>Perspulp</t>
  </si>
  <si>
    <t>Snijmaïs</t>
  </si>
  <si>
    <t>Tarwegistconctr.</t>
  </si>
  <si>
    <t>Maisvoermeel</t>
  </si>
  <si>
    <t>Sojaschroot</t>
  </si>
  <si>
    <t>Tarwe</t>
  </si>
  <si>
    <t>Ruwvoer</t>
  </si>
  <si>
    <t>Graskuil 2</t>
  </si>
  <si>
    <t>Graskuil 1</t>
  </si>
  <si>
    <t>brok eiwit</t>
  </si>
  <si>
    <t>brok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</si>
</sst>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/>
    <xf numFmtId="0" fontId="0" fillId="2" borderId="0" xfId="0" applyFill="1"/>
    <xf numFmtId="0" fontId="3" fillId="2" borderId="6" xfId="0" applyFont="1" applyFill="1" applyBorder="1"/>
    <xf numFmtId="1" fontId="3" fillId="2" borderId="6" xfId="0" applyNumberFormat="1" applyFont="1" applyFill="1" applyBorder="1"/>
    <xf numFmtId="0" fontId="3" fillId="0" borderId="6" xfId="0" applyFont="1" applyBorder="1"/>
    <xf numFmtId="164" fontId="3" fillId="0" borderId="6" xfId="0" applyNumberFormat="1" applyFont="1" applyBorder="1"/>
    <xf numFmtId="1" fontId="3" fillId="0" borderId="6" xfId="0" applyNumberFormat="1" applyFont="1" applyFill="1" applyBorder="1"/>
    <xf numFmtId="0" fontId="3" fillId="0" borderId="8" xfId="0" applyFont="1" applyBorder="1"/>
    <xf numFmtId="0" fontId="3" fillId="0" borderId="0" xfId="0" applyFont="1" applyBorder="1"/>
    <xf numFmtId="165" fontId="3" fillId="0" borderId="0" xfId="0" applyNumberFormat="1" applyFont="1" applyBorder="1"/>
    <xf numFmtId="1" fontId="3" fillId="0" borderId="6" xfId="0" applyNumberFormat="1" applyFont="1" applyBorder="1"/>
    <xf numFmtId="164" fontId="3" fillId="0" borderId="7" xfId="0" applyNumberFormat="1" applyFont="1" applyFill="1" applyBorder="1"/>
    <xf numFmtId="0" fontId="3" fillId="0" borderId="6" xfId="0" applyFont="1" applyBorder="1" applyAlignment="1">
      <alignment horizontal="right"/>
    </xf>
    <xf numFmtId="0" fontId="3" fillId="2" borderId="0" xfId="0" applyFont="1" applyFill="1" applyBorder="1"/>
    <xf numFmtId="0" fontId="0" fillId="0" borderId="0" xfId="0" applyFill="1"/>
    <xf numFmtId="0" fontId="3" fillId="3" borderId="6" xfId="0" applyFont="1" applyFill="1" applyBorder="1"/>
    <xf numFmtId="164" fontId="3" fillId="3" borderId="6" xfId="0" applyNumberFormat="1" applyFont="1" applyFill="1" applyBorder="1"/>
    <xf numFmtId="165" fontId="3" fillId="3" borderId="6" xfId="0" applyNumberFormat="1" applyFont="1" applyFill="1" applyBorder="1"/>
    <xf numFmtId="1" fontId="3" fillId="3" borderId="6" xfId="0" applyNumberFormat="1" applyFont="1" applyFill="1" applyBorder="1"/>
    <xf numFmtId="9" fontId="3" fillId="3" borderId="6" xfId="1" applyFont="1" applyFill="1" applyBorder="1"/>
    <xf numFmtId="0" fontId="3" fillId="4" borderId="6" xfId="0" applyFont="1" applyFill="1" applyBorder="1"/>
    <xf numFmtId="164" fontId="3" fillId="4" borderId="6" xfId="0" applyNumberFormat="1" applyFont="1" applyFill="1" applyBorder="1"/>
    <xf numFmtId="1" fontId="3" fillId="4" borderId="6" xfId="0" applyNumberFormat="1" applyFont="1" applyFill="1" applyBorder="1"/>
    <xf numFmtId="9" fontId="3" fillId="4" borderId="6" xfId="1" applyFont="1" applyFill="1" applyBorder="1"/>
    <xf numFmtId="165" fontId="3" fillId="3" borderId="6" xfId="1" applyNumberFormat="1" applyFont="1" applyFill="1" applyBorder="1"/>
    <xf numFmtId="165" fontId="3" fillId="4" borderId="6" xfId="0" applyNumberFormat="1" applyFont="1" applyFill="1" applyBorder="1"/>
    <xf numFmtId="9" fontId="3" fillId="0" borderId="6" xfId="0" applyNumberFormat="1" applyFont="1" applyBorder="1"/>
    <xf numFmtId="164" fontId="4" fillId="0" borderId="0" xfId="0" applyNumberFormat="1" applyFont="1"/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3"/>
  <sheetViews>
    <sheetView tabSelected="1" zoomScale="85" zoomScaleNormal="85" workbookViewId="0">
      <selection activeCell="D20" sqref="D20"/>
    </sheetView>
  </sheetViews>
  <sheetFormatPr defaultRowHeight="15" x14ac:dyDescent="0.25"/>
  <cols>
    <col min="1" max="1" width="8.42578125" customWidth="1"/>
    <col min="2" max="2" width="18.7109375" customWidth="1"/>
    <col min="3" max="3" width="9.7109375" bestFit="1" customWidth="1"/>
    <col min="11" max="11" width="10.140625" customWidth="1"/>
    <col min="17" max="17" width="11.28515625" bestFit="1" customWidth="1"/>
  </cols>
  <sheetData>
    <row r="1" spans="1:50" ht="24.95" customHeight="1" thickBot="1" x14ac:dyDescent="0.35">
      <c r="A1" s="37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50" ht="15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/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/>
      <c r="P2" s="2" t="s">
        <v>13</v>
      </c>
      <c r="Q2" s="3" t="s">
        <v>14</v>
      </c>
    </row>
    <row r="3" spans="1:50" x14ac:dyDescent="0.25">
      <c r="A3" s="34" t="s">
        <v>15</v>
      </c>
      <c r="B3" s="34" t="s">
        <v>16</v>
      </c>
      <c r="C3" s="34" t="s">
        <v>17</v>
      </c>
      <c r="D3" s="34" t="s">
        <v>18</v>
      </c>
      <c r="E3" s="34" t="s">
        <v>19</v>
      </c>
      <c r="F3" s="34" t="s">
        <v>20</v>
      </c>
      <c r="G3" s="34" t="s">
        <v>21</v>
      </c>
      <c r="H3" s="34" t="s">
        <v>31</v>
      </c>
      <c r="I3" s="38" t="s">
        <v>22</v>
      </c>
      <c r="J3" s="34" t="s">
        <v>23</v>
      </c>
      <c r="K3" s="34" t="s">
        <v>18</v>
      </c>
      <c r="L3" s="34" t="s">
        <v>19</v>
      </c>
      <c r="M3" s="34" t="s">
        <v>20</v>
      </c>
      <c r="N3" s="34" t="s">
        <v>21</v>
      </c>
      <c r="O3" s="34" t="s">
        <v>31</v>
      </c>
      <c r="P3" s="34" t="s">
        <v>22</v>
      </c>
      <c r="Q3" s="4" t="s">
        <v>24</v>
      </c>
    </row>
    <row r="4" spans="1:50" x14ac:dyDescent="0.25">
      <c r="A4" s="35"/>
      <c r="B4" s="35"/>
      <c r="C4" s="35"/>
      <c r="D4" s="35"/>
      <c r="E4" s="35"/>
      <c r="F4" s="35"/>
      <c r="G4" s="35"/>
      <c r="H4" s="40"/>
      <c r="I4" s="39"/>
      <c r="J4" s="35"/>
      <c r="K4" s="35"/>
      <c r="L4" s="35"/>
      <c r="M4" s="35"/>
      <c r="N4" s="35"/>
      <c r="O4" s="40"/>
      <c r="P4" s="35"/>
      <c r="Q4" s="4" t="s">
        <v>25</v>
      </c>
    </row>
    <row r="5" spans="1:50" s="7" customFormat="1" ht="18.75" x14ac:dyDescent="0.3">
      <c r="A5" s="22">
        <v>25</v>
      </c>
      <c r="B5" s="21" t="s">
        <v>42</v>
      </c>
      <c r="C5" s="30">
        <v>0.42699999999999999</v>
      </c>
      <c r="D5" s="21">
        <v>936</v>
      </c>
      <c r="E5" s="21">
        <v>64</v>
      </c>
      <c r="F5" s="21">
        <v>55</v>
      </c>
      <c r="G5" s="21">
        <v>596</v>
      </c>
      <c r="H5" s="21">
        <v>306</v>
      </c>
      <c r="I5" s="21">
        <v>170</v>
      </c>
      <c r="J5" s="22">
        <f t="shared" ref="J5:J10" si="0">A5*C5</f>
        <v>10.674999999999999</v>
      </c>
      <c r="K5" s="24">
        <f t="shared" ref="K5:P5" si="1">D5*$J$5</f>
        <v>9991.7999999999993</v>
      </c>
      <c r="L5" s="24">
        <f t="shared" si="1"/>
        <v>683.19999999999993</v>
      </c>
      <c r="M5" s="24">
        <f t="shared" si="1"/>
        <v>587.12499999999989</v>
      </c>
      <c r="N5" s="24">
        <f t="shared" si="1"/>
        <v>6362.2999999999993</v>
      </c>
      <c r="O5" s="24">
        <f t="shared" si="1"/>
        <v>3266.5499999999997</v>
      </c>
      <c r="P5" s="24">
        <f t="shared" si="1"/>
        <v>1814.7499999999998</v>
      </c>
      <c r="Q5" s="25">
        <f>J5/$J$17</f>
        <v>0.72584483579247971</v>
      </c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</row>
    <row r="6" spans="1:50" ht="18.75" x14ac:dyDescent="0.3">
      <c r="A6" s="27">
        <v>12</v>
      </c>
      <c r="B6" s="26" t="s">
        <v>35</v>
      </c>
      <c r="C6" s="31">
        <v>0.33600000000000002</v>
      </c>
      <c r="D6" s="26">
        <v>1020</v>
      </c>
      <c r="E6" s="26">
        <v>57</v>
      </c>
      <c r="F6" s="26">
        <v>-45</v>
      </c>
      <c r="G6" s="26">
        <v>563</v>
      </c>
      <c r="H6" s="26">
        <v>291</v>
      </c>
      <c r="I6" s="26">
        <v>63</v>
      </c>
      <c r="J6" s="27">
        <f t="shared" si="0"/>
        <v>4.032</v>
      </c>
      <c r="K6" s="28">
        <f t="shared" ref="K6:P6" si="2">D6*$J$6</f>
        <v>4112.6400000000003</v>
      </c>
      <c r="L6" s="28">
        <f t="shared" si="2"/>
        <v>229.82400000000001</v>
      </c>
      <c r="M6" s="28">
        <f t="shared" si="2"/>
        <v>-181.44</v>
      </c>
      <c r="N6" s="28">
        <f t="shared" si="2"/>
        <v>2270.0160000000001</v>
      </c>
      <c r="O6" s="28">
        <f t="shared" si="2"/>
        <v>1173.3119999999999</v>
      </c>
      <c r="P6" s="28">
        <f t="shared" si="2"/>
        <v>254.01599999999999</v>
      </c>
      <c r="Q6" s="29">
        <f t="shared" ref="Q6:Q10" si="3">J6/$J$17</f>
        <v>0.27415516420752023</v>
      </c>
    </row>
    <row r="7" spans="1:50" ht="18.75" x14ac:dyDescent="0.3">
      <c r="A7" s="22"/>
      <c r="B7" s="21" t="s">
        <v>33</v>
      </c>
      <c r="C7" s="23">
        <v>0.222</v>
      </c>
      <c r="D7" s="21">
        <v>942</v>
      </c>
      <c r="E7" s="21">
        <v>135</v>
      </c>
      <c r="F7" s="21">
        <v>51</v>
      </c>
      <c r="G7" s="21">
        <v>362</v>
      </c>
      <c r="H7" s="21">
        <v>105</v>
      </c>
      <c r="I7" s="21">
        <v>242</v>
      </c>
      <c r="J7" s="22">
        <f t="shared" si="0"/>
        <v>0</v>
      </c>
      <c r="K7" s="24">
        <f t="shared" ref="K7:P7" si="4">D7*$J$7</f>
        <v>0</v>
      </c>
      <c r="L7" s="24">
        <f t="shared" si="4"/>
        <v>0</v>
      </c>
      <c r="M7" s="24">
        <f t="shared" si="4"/>
        <v>0</v>
      </c>
      <c r="N7" s="24">
        <f t="shared" si="4"/>
        <v>0</v>
      </c>
      <c r="O7" s="24">
        <f t="shared" si="4"/>
        <v>0</v>
      </c>
      <c r="P7" s="24">
        <f t="shared" si="4"/>
        <v>0</v>
      </c>
      <c r="Q7" s="25">
        <f t="shared" si="3"/>
        <v>0</v>
      </c>
    </row>
    <row r="8" spans="1:50" s="20" customFormat="1" ht="18.75" x14ac:dyDescent="0.3">
      <c r="A8" s="27"/>
      <c r="B8" s="26" t="s">
        <v>36</v>
      </c>
      <c r="C8" s="31">
        <v>0.26500000000000001</v>
      </c>
      <c r="D8" s="26">
        <v>1207</v>
      </c>
      <c r="E8" s="26">
        <v>136</v>
      </c>
      <c r="F8" s="26">
        <v>106</v>
      </c>
      <c r="G8" s="26">
        <v>608</v>
      </c>
      <c r="H8" s="26">
        <v>389</v>
      </c>
      <c r="I8" s="26">
        <v>293</v>
      </c>
      <c r="J8" s="27">
        <f>A8*C8</f>
        <v>0</v>
      </c>
      <c r="K8" s="28">
        <f t="shared" ref="K8:P8" si="5">D8*$J$8</f>
        <v>0</v>
      </c>
      <c r="L8" s="28">
        <f t="shared" si="5"/>
        <v>0</v>
      </c>
      <c r="M8" s="28">
        <f t="shared" si="5"/>
        <v>0</v>
      </c>
      <c r="N8" s="28">
        <f t="shared" si="5"/>
        <v>0</v>
      </c>
      <c r="O8" s="28">
        <f t="shared" si="5"/>
        <v>0</v>
      </c>
      <c r="P8" s="28">
        <f t="shared" si="5"/>
        <v>0</v>
      </c>
      <c r="Q8" s="29">
        <f t="shared" si="3"/>
        <v>0</v>
      </c>
    </row>
    <row r="9" spans="1:50" ht="18.75" x14ac:dyDescent="0.3">
      <c r="A9" s="22"/>
      <c r="B9" s="21" t="s">
        <v>38</v>
      </c>
      <c r="C9" s="23">
        <v>0.877</v>
      </c>
      <c r="D9" s="21">
        <v>1157</v>
      </c>
      <c r="E9" s="21">
        <v>268</v>
      </c>
      <c r="F9" s="21">
        <v>216</v>
      </c>
      <c r="G9" s="21">
        <v>605</v>
      </c>
      <c r="H9" s="21">
        <v>257</v>
      </c>
      <c r="I9" s="21">
        <v>529</v>
      </c>
      <c r="J9" s="22">
        <f>A9*C9</f>
        <v>0</v>
      </c>
      <c r="K9" s="24">
        <f t="shared" ref="K9:P9" si="6">D9*$J$9</f>
        <v>0</v>
      </c>
      <c r="L9" s="24">
        <f t="shared" si="6"/>
        <v>0</v>
      </c>
      <c r="M9" s="24">
        <f t="shared" si="6"/>
        <v>0</v>
      </c>
      <c r="N9" s="24">
        <f t="shared" si="6"/>
        <v>0</v>
      </c>
      <c r="O9" s="24">
        <f t="shared" si="6"/>
        <v>0</v>
      </c>
      <c r="P9" s="24">
        <f t="shared" si="6"/>
        <v>0</v>
      </c>
      <c r="Q9" s="25">
        <f t="shared" si="3"/>
        <v>0</v>
      </c>
    </row>
    <row r="10" spans="1:50" ht="18.75" x14ac:dyDescent="0.3">
      <c r="A10" s="27"/>
      <c r="B10" s="26" t="s">
        <v>34</v>
      </c>
      <c r="C10" s="31">
        <v>0.218</v>
      </c>
      <c r="D10" s="26">
        <v>1062</v>
      </c>
      <c r="E10" s="26">
        <v>99</v>
      </c>
      <c r="F10" s="26">
        <v>-57</v>
      </c>
      <c r="G10" s="26">
        <v>596</v>
      </c>
      <c r="H10" s="26">
        <v>162</v>
      </c>
      <c r="I10" s="26">
        <v>98</v>
      </c>
      <c r="J10" s="27">
        <f t="shared" si="0"/>
        <v>0</v>
      </c>
      <c r="K10" s="28">
        <f t="shared" ref="K10:P10" si="7">D10*$J$10</f>
        <v>0</v>
      </c>
      <c r="L10" s="28">
        <f t="shared" si="7"/>
        <v>0</v>
      </c>
      <c r="M10" s="28">
        <f t="shared" si="7"/>
        <v>0</v>
      </c>
      <c r="N10" s="28">
        <f t="shared" si="7"/>
        <v>0</v>
      </c>
      <c r="O10" s="28">
        <f t="shared" si="7"/>
        <v>0</v>
      </c>
      <c r="P10" s="28">
        <f t="shared" si="7"/>
        <v>0</v>
      </c>
      <c r="Q10" s="29">
        <f t="shared" si="3"/>
        <v>0</v>
      </c>
    </row>
    <row r="11" spans="1:50" ht="18.75" x14ac:dyDescent="0.3">
      <c r="A11" s="22"/>
      <c r="B11" s="21" t="s">
        <v>37</v>
      </c>
      <c r="C11" s="23">
        <v>0.88</v>
      </c>
      <c r="D11" s="21">
        <v>1285</v>
      </c>
      <c r="E11" s="21">
        <v>108</v>
      </c>
      <c r="F11" s="21">
        <v>-60</v>
      </c>
      <c r="G11" s="21">
        <v>573</v>
      </c>
      <c r="H11" s="21">
        <v>277</v>
      </c>
      <c r="I11" s="21">
        <v>103</v>
      </c>
      <c r="J11" s="22">
        <f>A11*C11</f>
        <v>0</v>
      </c>
      <c r="K11" s="24">
        <f>D11*J11</f>
        <v>0</v>
      </c>
      <c r="L11" s="24">
        <f>E11*J11</f>
        <v>0</v>
      </c>
      <c r="M11" s="24">
        <f>F11*J11</f>
        <v>0</v>
      </c>
      <c r="N11" s="24">
        <f>G11*J11</f>
        <v>0</v>
      </c>
      <c r="O11" s="24">
        <f>H11*J11</f>
        <v>0</v>
      </c>
      <c r="P11" s="24">
        <f>I11*J11</f>
        <v>0</v>
      </c>
      <c r="Q11" s="25">
        <f t="shared" ref="Q11:Q15" si="8">J11/$J$17</f>
        <v>0</v>
      </c>
    </row>
    <row r="12" spans="1:50" ht="18.75" x14ac:dyDescent="0.3">
      <c r="A12" s="27"/>
      <c r="B12" s="26" t="s">
        <v>39</v>
      </c>
      <c r="C12" s="31">
        <v>0.85799999999999998</v>
      </c>
      <c r="D12" s="26">
        <v>1190</v>
      </c>
      <c r="E12" s="26">
        <v>117</v>
      </c>
      <c r="F12" s="26">
        <v>-52</v>
      </c>
      <c r="G12" s="26">
        <v>805</v>
      </c>
      <c r="H12" s="26">
        <v>570</v>
      </c>
      <c r="I12" s="26">
        <v>131</v>
      </c>
      <c r="J12" s="27">
        <f>A12*C12</f>
        <v>0</v>
      </c>
      <c r="K12" s="28">
        <f>D12*J12</f>
        <v>0</v>
      </c>
      <c r="L12" s="28">
        <f>E12*J12</f>
        <v>0</v>
      </c>
      <c r="M12" s="28">
        <f>F12*J12</f>
        <v>0</v>
      </c>
      <c r="N12" s="28">
        <f>G12*J12</f>
        <v>0</v>
      </c>
      <c r="O12" s="28">
        <f>H12*J12</f>
        <v>0</v>
      </c>
      <c r="P12" s="28">
        <f t="shared" ref="P12:P14" si="9">I12*J12</f>
        <v>0</v>
      </c>
      <c r="Q12" s="29">
        <f t="shared" si="8"/>
        <v>0</v>
      </c>
    </row>
    <row r="13" spans="1:50" ht="18.75" x14ac:dyDescent="0.3">
      <c r="A13" s="22"/>
      <c r="B13" s="21" t="s">
        <v>41</v>
      </c>
      <c r="C13" s="23">
        <v>0.44500000000000001</v>
      </c>
      <c r="D13" s="21">
        <v>930</v>
      </c>
      <c r="E13" s="21">
        <v>62</v>
      </c>
      <c r="F13" s="21">
        <v>62</v>
      </c>
      <c r="G13" s="21">
        <v>561</v>
      </c>
      <c r="H13" s="21">
        <v>253</v>
      </c>
      <c r="I13" s="21">
        <v>173</v>
      </c>
      <c r="J13" s="22">
        <f>A13*C13</f>
        <v>0</v>
      </c>
      <c r="K13" s="24">
        <f>D13*J13</f>
        <v>0</v>
      </c>
      <c r="L13" s="24">
        <f>E13*J13</f>
        <v>0</v>
      </c>
      <c r="M13" s="24">
        <f>F13*J13</f>
        <v>0</v>
      </c>
      <c r="N13" s="24">
        <f>G13*J13</f>
        <v>0</v>
      </c>
      <c r="O13" s="24">
        <f>H13*J13</f>
        <v>0</v>
      </c>
      <c r="P13" s="24">
        <f>I13*J13</f>
        <v>0</v>
      </c>
      <c r="Q13" s="25">
        <f t="shared" si="8"/>
        <v>0</v>
      </c>
    </row>
    <row r="14" spans="1:50" s="20" customFormat="1" ht="18.75" x14ac:dyDescent="0.3">
      <c r="A14" s="27"/>
      <c r="B14" s="26" t="s">
        <v>43</v>
      </c>
      <c r="C14" s="31">
        <v>0.9</v>
      </c>
      <c r="D14" s="26">
        <v>960</v>
      </c>
      <c r="E14" s="26">
        <v>180</v>
      </c>
      <c r="F14" s="26">
        <v>10</v>
      </c>
      <c r="G14" s="26">
        <v>600</v>
      </c>
      <c r="H14" s="26">
        <v>270</v>
      </c>
      <c r="I14" s="26">
        <v>350</v>
      </c>
      <c r="J14" s="27">
        <f>A14*C14</f>
        <v>0</v>
      </c>
      <c r="K14" s="28">
        <f>D14*J14</f>
        <v>0</v>
      </c>
      <c r="L14" s="28">
        <f>E14*J14</f>
        <v>0</v>
      </c>
      <c r="M14" s="28">
        <f>F14*J14</f>
        <v>0</v>
      </c>
      <c r="N14" s="28">
        <f>G14*J14</f>
        <v>0</v>
      </c>
      <c r="O14" s="28">
        <f>H14*J14</f>
        <v>0</v>
      </c>
      <c r="P14" s="28">
        <f t="shared" si="9"/>
        <v>0</v>
      </c>
      <c r="Q14" s="29">
        <f t="shared" si="8"/>
        <v>0</v>
      </c>
    </row>
    <row r="15" spans="1:50" s="20" customFormat="1" ht="18.75" x14ac:dyDescent="0.3">
      <c r="A15" s="22"/>
      <c r="B15" s="21" t="s">
        <v>44</v>
      </c>
      <c r="C15" s="23">
        <v>0.9</v>
      </c>
      <c r="D15" s="21">
        <v>980</v>
      </c>
      <c r="E15" s="21">
        <v>90</v>
      </c>
      <c r="F15" s="21">
        <v>-20</v>
      </c>
      <c r="G15" s="21">
        <v>600</v>
      </c>
      <c r="H15" s="21">
        <v>300</v>
      </c>
      <c r="I15" s="21">
        <v>160</v>
      </c>
      <c r="J15" s="22">
        <f>A15*C15</f>
        <v>0</v>
      </c>
      <c r="K15" s="24">
        <f>D15*J15</f>
        <v>0</v>
      </c>
      <c r="L15" s="24">
        <f>E15*J15</f>
        <v>0</v>
      </c>
      <c r="M15" s="24">
        <f>F15*J15</f>
        <v>0</v>
      </c>
      <c r="N15" s="24">
        <f>G15*J15</f>
        <v>0</v>
      </c>
      <c r="O15" s="24">
        <f>H15*J15</f>
        <v>0</v>
      </c>
      <c r="P15" s="24">
        <f>I15*$J$10</f>
        <v>0</v>
      </c>
      <c r="Q15" s="25">
        <f t="shared" si="8"/>
        <v>0</v>
      </c>
    </row>
    <row r="16" spans="1:50" ht="18.75" x14ac:dyDescent="0.3">
      <c r="A16" s="14"/>
      <c r="B16" s="14"/>
      <c r="C16" s="15"/>
      <c r="D16" s="14"/>
      <c r="E16" s="14"/>
      <c r="F16" s="14"/>
      <c r="G16" s="14"/>
      <c r="H16" s="14"/>
      <c r="I16" s="14"/>
      <c r="J16" s="17"/>
      <c r="K16" s="12"/>
      <c r="L16" s="12"/>
      <c r="M16" s="12"/>
      <c r="N16" s="12"/>
      <c r="O16" s="12"/>
      <c r="P16" s="12"/>
      <c r="Q16" s="10"/>
    </row>
    <row r="17" spans="1:17" ht="18.75" x14ac:dyDescent="0.3">
      <c r="A17" s="14"/>
      <c r="B17" s="14"/>
      <c r="C17" s="15"/>
      <c r="D17" s="14"/>
      <c r="E17" s="14"/>
      <c r="F17" s="14"/>
      <c r="G17" s="14"/>
      <c r="H17" s="14"/>
      <c r="I17" s="14" t="s">
        <v>26</v>
      </c>
      <c r="J17" s="11">
        <f>SUM(J5:J16)</f>
        <v>14.706999999999999</v>
      </c>
      <c r="K17" s="16">
        <f t="shared" ref="K17:P17" si="10">SUM(K5:K16)</f>
        <v>14104.439999999999</v>
      </c>
      <c r="L17" s="16">
        <f t="shared" si="10"/>
        <v>913.02399999999989</v>
      </c>
      <c r="M17" s="16">
        <f t="shared" si="10"/>
        <v>405.68499999999989</v>
      </c>
      <c r="N17" s="16">
        <f t="shared" si="10"/>
        <v>8632.3159999999989</v>
      </c>
      <c r="O17" s="16">
        <f t="shared" si="10"/>
        <v>4439.8619999999992</v>
      </c>
      <c r="P17" s="16">
        <f t="shared" si="10"/>
        <v>2068.7659999999996</v>
      </c>
      <c r="Q17" s="32">
        <f>SUM(Q5:Q15)</f>
        <v>1</v>
      </c>
    </row>
    <row r="18" spans="1:17" ht="18.75" x14ac:dyDescent="0.3">
      <c r="A18" s="14"/>
      <c r="B18" s="14"/>
      <c r="C18" s="15"/>
      <c r="D18" s="14"/>
      <c r="E18" s="14"/>
      <c r="F18" s="14"/>
      <c r="G18" s="14"/>
      <c r="H18" s="14"/>
      <c r="I18" s="19" t="s">
        <v>27</v>
      </c>
      <c r="J18" s="8"/>
      <c r="K18" s="9">
        <f>K17/$J$17</f>
        <v>959.02903379343172</v>
      </c>
      <c r="L18" s="9">
        <f t="shared" ref="L18:P18" si="11">L17/$J$17</f>
        <v>62.080913850547354</v>
      </c>
      <c r="M18" s="9">
        <f t="shared" si="11"/>
        <v>27.584483579247973</v>
      </c>
      <c r="N18" s="9">
        <f t="shared" si="11"/>
        <v>586.95287958115182</v>
      </c>
      <c r="O18" s="9">
        <f t="shared" si="11"/>
        <v>301.88767253688718</v>
      </c>
      <c r="P18" s="9">
        <f t="shared" si="11"/>
        <v>140.66539742979532</v>
      </c>
      <c r="Q18" s="10"/>
    </row>
    <row r="19" spans="1:17" ht="18.75" x14ac:dyDescent="0.3">
      <c r="A19" s="14"/>
      <c r="B19" s="14"/>
      <c r="C19" s="14"/>
      <c r="D19" s="14"/>
      <c r="E19" s="14"/>
      <c r="F19" s="14"/>
      <c r="G19" s="14"/>
      <c r="H19" s="14"/>
      <c r="I19" s="14" t="s">
        <v>28</v>
      </c>
      <c r="J19" s="10"/>
      <c r="K19" s="10">
        <v>960</v>
      </c>
      <c r="L19" s="10">
        <v>90</v>
      </c>
      <c r="M19" s="18" t="s">
        <v>29</v>
      </c>
      <c r="N19" s="10">
        <v>580</v>
      </c>
      <c r="O19" s="10">
        <v>280</v>
      </c>
      <c r="P19" s="10">
        <v>150</v>
      </c>
      <c r="Q19" s="13"/>
    </row>
    <row r="20" spans="1:17" ht="18.75" x14ac:dyDescent="0.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</row>
    <row r="21" spans="1:17" ht="18.75" x14ac:dyDescent="0.3">
      <c r="A21" s="5"/>
      <c r="B21" s="5"/>
      <c r="C21" s="5"/>
      <c r="D21" s="5"/>
      <c r="E21" s="5"/>
      <c r="F21" s="5"/>
      <c r="G21" s="5"/>
      <c r="H21" s="5"/>
      <c r="I21" s="5" t="s">
        <v>30</v>
      </c>
      <c r="J21" s="5"/>
      <c r="K21" s="6">
        <f>(K17-5400)/460</f>
        <v>18.92269565217391</v>
      </c>
      <c r="L21" s="6">
        <f>(L17-119)/52</f>
        <v>15.269692307692306</v>
      </c>
      <c r="M21" s="5"/>
      <c r="N21" s="5"/>
      <c r="O21" s="5"/>
      <c r="P21" s="5"/>
      <c r="Q21" s="5"/>
    </row>
    <row r="23" spans="1:17" ht="18.75" x14ac:dyDescent="0.3">
      <c r="H23" s="33">
        <f>SUM(J5:J6)+J13</f>
        <v>14.706999999999999</v>
      </c>
      <c r="I23" s="36" t="s">
        <v>40</v>
      </c>
      <c r="J23" s="36"/>
      <c r="K23" s="6"/>
    </row>
  </sheetData>
  <mergeCells count="18">
    <mergeCell ref="C3:C4"/>
    <mergeCell ref="D3:D4"/>
    <mergeCell ref="E3:E4"/>
    <mergeCell ref="I23:J23"/>
    <mergeCell ref="A1:Q1"/>
    <mergeCell ref="M3:M4"/>
    <mergeCell ref="N3:N4"/>
    <mergeCell ref="P3:P4"/>
    <mergeCell ref="G3:G4"/>
    <mergeCell ref="I3:I4"/>
    <mergeCell ref="J3:J4"/>
    <mergeCell ref="K3:K4"/>
    <mergeCell ref="L3:L4"/>
    <mergeCell ref="H3:H4"/>
    <mergeCell ref="O3:O4"/>
    <mergeCell ref="F3:F4"/>
    <mergeCell ref="A3:A4"/>
    <mergeCell ref="B3:B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IT-Workz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Jonge, Bert de</dc:creator>
  <cp:lastModifiedBy>Jonge, Bert de</cp:lastModifiedBy>
  <cp:revision/>
  <cp:lastPrinted>2019-04-05T06:43:09Z</cp:lastPrinted>
  <dcterms:created xsi:type="dcterms:W3CDTF">2017-02-02T14:47:44Z</dcterms:created>
  <dcterms:modified xsi:type="dcterms:W3CDTF">2019-04-05T06:54:12Z</dcterms:modified>
</cp:coreProperties>
</file>