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95" windowHeight="8160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C51" i="1"/>
  <c r="C52"/>
  <c r="C53"/>
  <c r="E53" s="1"/>
  <c r="C54"/>
  <c r="C55"/>
  <c r="D51"/>
  <c r="D52"/>
  <c r="E52" s="1"/>
  <c r="D53"/>
  <c r="D54"/>
  <c r="D55"/>
  <c r="F8"/>
  <c r="G8" s="1"/>
  <c r="F18"/>
  <c r="F20" s="1"/>
  <c r="E18"/>
  <c r="B18"/>
  <c r="C18"/>
  <c r="D18"/>
  <c r="F9"/>
  <c r="F10"/>
  <c r="F11"/>
  <c r="F12"/>
  <c r="F13"/>
  <c r="F14"/>
  <c r="F15"/>
  <c r="F16"/>
  <c r="B57"/>
  <c r="D40"/>
  <c r="F40"/>
  <c r="E35"/>
  <c r="E34"/>
  <c r="E33"/>
  <c r="E32"/>
  <c r="E31"/>
  <c r="E30"/>
  <c r="E29"/>
  <c r="F29"/>
  <c r="D39"/>
  <c r="F35"/>
  <c r="F34"/>
  <c r="F33"/>
  <c r="F32"/>
  <c r="F31"/>
  <c r="F30"/>
  <c r="C35"/>
  <c r="C34"/>
  <c r="C33"/>
  <c r="C32"/>
  <c r="C31"/>
  <c r="C30"/>
  <c r="C37"/>
  <c r="C29"/>
  <c r="E37"/>
  <c r="D37"/>
  <c r="B37"/>
  <c r="F37"/>
  <c r="E51" l="1"/>
  <c r="C57"/>
  <c r="E54"/>
  <c r="D57"/>
  <c r="E55"/>
  <c r="G14"/>
  <c r="G10"/>
  <c r="G15"/>
  <c r="G11"/>
  <c r="G16"/>
  <c r="G12"/>
  <c r="G18"/>
  <c r="G13"/>
  <c r="G9"/>
  <c r="C20"/>
  <c r="E20"/>
  <c r="D20"/>
  <c r="B20"/>
  <c r="E57" l="1"/>
</calcChain>
</file>

<file path=xl/sharedStrings.xml><?xml version="1.0" encoding="utf-8"?>
<sst xmlns="http://schemas.openxmlformats.org/spreadsheetml/2006/main" count="63" uniqueCount="62">
  <si>
    <t>Beheerder±</t>
  </si>
  <si>
    <t>Soort film</t>
  </si>
  <si>
    <t>Drama</t>
  </si>
  <si>
    <t>Griezel</t>
  </si>
  <si>
    <t>Aktie</t>
  </si>
  <si>
    <t>Humor</t>
  </si>
  <si>
    <t>Kinder</t>
  </si>
  <si>
    <t>Karate</t>
  </si>
  <si>
    <t>Science Fiction</t>
  </si>
  <si>
    <t>Muziek</t>
  </si>
  <si>
    <t>Romantiek</t>
  </si>
  <si>
    <t>WEEKTOTALEN</t>
  </si>
  <si>
    <t>als percentage van</t>
  </si>
  <si>
    <t>Weeknummers</t>
  </si>
  <si>
    <t>maandtotaal</t>
  </si>
  <si>
    <t>percentage van maandtotaal</t>
  </si>
  <si>
    <t>-------------------------------------------------------------------------------------------------</t>
  </si>
  <si>
    <t>Werkblad autokosten</t>
  </si>
  <si>
    <t>auto 1</t>
  </si>
  <si>
    <t>auto 2</t>
  </si>
  <si>
    <t>44-BH-IL</t>
  </si>
  <si>
    <t>29-HG-PI</t>
  </si>
  <si>
    <t>Volswagen</t>
  </si>
  <si>
    <t>VW Passat</t>
  </si>
  <si>
    <t>Kilometerprijs in centen</t>
  </si>
  <si>
    <t>Weekdag</t>
  </si>
  <si>
    <t>km auto 1</t>
  </si>
  <si>
    <t>kosten 1</t>
  </si>
  <si>
    <t>km auto 2</t>
  </si>
  <si>
    <t>kosten 2</t>
  </si>
  <si>
    <t>kosten 1  2</t>
  </si>
  <si>
    <t>Maandag</t>
  </si>
  <si>
    <t>Dinsdag</t>
  </si>
  <si>
    <t>Woensdag</t>
  </si>
  <si>
    <t>Donderdag</t>
  </si>
  <si>
    <t>Vrijdag</t>
  </si>
  <si>
    <t>Zaterdag</t>
  </si>
  <si>
    <t>Zondag</t>
  </si>
  <si>
    <t>--------------------------------------------------------------------------------------------------------------------------</t>
  </si>
  <si>
    <t>Totalen</t>
  </si>
  <si>
    <t>Totaal aantal</t>
  </si>
  <si>
    <t>Gemiddelde</t>
  </si>
  <si>
    <t xml:space="preserve">je kunt op twee manieren redeneren: als het gemiddelde van </t>
  </si>
  <si>
    <t>de som van beide aantallen km's op een dag, of als het gemiddelde</t>
  </si>
  <si>
    <t>per auto, maar dan wel berekend over beiden.</t>
  </si>
  <si>
    <t>TRASHMUSIC BV</t>
  </si>
  <si>
    <t>Tussenbalans personele kosten door: ……………………….</t>
  </si>
  <si>
    <t>Werknr.</t>
  </si>
  <si>
    <t>Maandsal.</t>
  </si>
  <si>
    <t>ZK*</t>
  </si>
  <si>
    <t>Vak.geld</t>
  </si>
  <si>
    <t>JAARTOTAAL</t>
  </si>
  <si>
    <t>B7041</t>
  </si>
  <si>
    <t>HG7452</t>
  </si>
  <si>
    <t>CH8432</t>
  </si>
  <si>
    <t>HP8173</t>
  </si>
  <si>
    <t>K6569</t>
  </si>
  <si>
    <t>-----------------------------------------------------------------------------</t>
  </si>
  <si>
    <t>ZiekteKosten als percentage van het maandsalaris</t>
  </si>
  <si>
    <t>Vakantiegeld als percentage van het maandsal.</t>
  </si>
  <si>
    <t>Videotheek CITYRENT</t>
  </si>
  <si>
    <t>Omzet november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</si>
</sst>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2" fillId="0" borderId="1" xfId="0" applyFont="1" applyBorder="1"/>
    <xf numFmtId="0" fontId="0" fillId="0" borderId="0" xfId="0" quotePrefix="1"/>
    <xf numFmtId="10" fontId="0" fillId="0" borderId="0" xfId="0" applyNumberFormat="1"/>
    <xf numFmtId="164" fontId="0" fillId="0" borderId="0" xfId="0" applyNumberFormat="1"/>
    <xf numFmtId="1" fontId="0" fillId="0" borderId="0" xfId="0" applyNumberFormat="1"/>
    <xf numFmtId="0" fontId="3" fillId="0" borderId="0" xfId="0" applyFont="1"/>
    <xf numFmtId="4" fontId="0" fillId="0" borderId="0" xfId="0" applyNumberFormat="1"/>
    <xf numFmtId="0" fontId="1" fillId="0" borderId="0" xfId="0" applyFont="1" applyAlignment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21</xdr:row>
      <xdr:rowOff>95250</xdr:rowOff>
    </xdr:from>
    <xdr:to>
      <xdr:col>17</xdr:col>
      <xdr:colOff>466725</xdr:colOff>
      <xdr:row>38</xdr:row>
      <xdr:rowOff>104775</xdr:rowOff>
    </xdr:to>
    <xdr:pic>
      <xdr:nvPicPr>
        <xdr:cNvPr id="103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15125" y="4286250"/>
          <a:ext cx="5457825" cy="3248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361950</xdr:colOff>
      <xdr:row>3</xdr:row>
      <xdr:rowOff>104775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381000"/>
          <a:ext cx="361950" cy="2952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361950</xdr:colOff>
      <xdr:row>3</xdr:row>
      <xdr:rowOff>104775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381000"/>
          <a:ext cx="361950" cy="2952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352425</xdr:colOff>
      <xdr:row>0</xdr:row>
      <xdr:rowOff>85725</xdr:rowOff>
    </xdr:from>
    <xdr:to>
      <xdr:col>17</xdr:col>
      <xdr:colOff>276225</xdr:colOff>
      <xdr:row>19</xdr:row>
      <xdr:rowOff>66675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85725"/>
          <a:ext cx="5410200" cy="37909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7</xdr:col>
      <xdr:colOff>400050</xdr:colOff>
      <xdr:row>44</xdr:row>
      <xdr:rowOff>133350</xdr:rowOff>
    </xdr:from>
    <xdr:to>
      <xdr:col>14</xdr:col>
      <xdr:colOff>322580</xdr:colOff>
      <xdr:row>60</xdr:row>
      <xdr:rowOff>123825</xdr:rowOff>
    </xdr:to>
    <xdr:pic>
      <xdr:nvPicPr>
        <xdr:cNvPr id="10" name="Afbeelding 9"/>
        <xdr:cNvPicPr/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010275" y="8705850"/>
          <a:ext cx="4189730" cy="3248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0"/>
  <sheetViews>
    <sheetView tabSelected="1" topLeftCell="A39" workbookViewId="0">
      <selection activeCell="P53" sqref="P53"/>
    </sheetView>
  </sheetViews>
  <sheetFormatPr defaultRowHeight="15"/>
  <cols>
    <col min="1" max="1" width="16.5703125" customWidth="1"/>
    <col min="5" max="5" width="13.140625" customWidth="1"/>
    <col min="6" max="6" width="9.140625" customWidth="1"/>
    <col min="7" max="7" width="17.85546875" customWidth="1"/>
  </cols>
  <sheetData>
    <row r="1" spans="1:7">
      <c r="A1" s="11" t="s">
        <v>60</v>
      </c>
      <c r="B1" s="11"/>
      <c r="E1" s="1" t="s">
        <v>0</v>
      </c>
    </row>
    <row r="3" spans="1:7">
      <c r="A3" s="1" t="s">
        <v>61</v>
      </c>
    </row>
    <row r="6" spans="1:7">
      <c r="A6" s="2"/>
      <c r="B6" s="2" t="s">
        <v>13</v>
      </c>
    </row>
    <row r="7" spans="1:7" ht="29.25" customHeight="1" thickBot="1">
      <c r="A7" s="4" t="s">
        <v>1</v>
      </c>
      <c r="B7" s="12">
        <v>45</v>
      </c>
      <c r="C7" s="12">
        <v>46</v>
      </c>
      <c r="D7" s="12">
        <v>47</v>
      </c>
      <c r="E7" s="12">
        <v>48</v>
      </c>
      <c r="F7" s="12" t="s">
        <v>14</v>
      </c>
      <c r="G7" s="13" t="s">
        <v>15</v>
      </c>
    </row>
    <row r="8" spans="1:7" ht="15.75" thickTop="1">
      <c r="A8" s="2" t="s">
        <v>2</v>
      </c>
      <c r="B8">
        <v>41</v>
      </c>
      <c r="C8">
        <v>30</v>
      </c>
      <c r="D8">
        <v>44</v>
      </c>
      <c r="E8">
        <v>39</v>
      </c>
      <c r="F8">
        <f>SUM(B8:E8)</f>
        <v>154</v>
      </c>
      <c r="G8" s="6">
        <f>F8/$F$18</f>
        <v>0.13496932515337423</v>
      </c>
    </row>
    <row r="9" spans="1:7">
      <c r="A9" s="2" t="s">
        <v>3</v>
      </c>
      <c r="B9">
        <v>29</v>
      </c>
      <c r="C9">
        <v>18</v>
      </c>
      <c r="D9">
        <v>39</v>
      </c>
      <c r="E9">
        <v>21</v>
      </c>
      <c r="F9">
        <f t="shared" ref="F9:F16" si="0">SUM(B9:E9)</f>
        <v>107</v>
      </c>
      <c r="G9" s="6">
        <f t="shared" ref="G9:G16" si="1">F9/$F$18</f>
        <v>9.3777388255915861E-2</v>
      </c>
    </row>
    <row r="10" spans="1:7">
      <c r="A10" s="2" t="s">
        <v>4</v>
      </c>
      <c r="B10">
        <v>90</v>
      </c>
      <c r="C10">
        <v>88</v>
      </c>
      <c r="D10">
        <v>87</v>
      </c>
      <c r="E10">
        <v>112</v>
      </c>
      <c r="F10">
        <f t="shared" si="0"/>
        <v>377</v>
      </c>
      <c r="G10" s="6">
        <f t="shared" si="1"/>
        <v>0.33041191936897457</v>
      </c>
    </row>
    <row r="11" spans="1:7">
      <c r="A11" s="2" t="s">
        <v>5</v>
      </c>
      <c r="B11">
        <v>63</v>
      </c>
      <c r="C11">
        <v>49</v>
      </c>
      <c r="D11">
        <v>42</v>
      </c>
      <c r="E11">
        <v>54</v>
      </c>
      <c r="F11">
        <f t="shared" si="0"/>
        <v>208</v>
      </c>
      <c r="G11" s="6">
        <f t="shared" si="1"/>
        <v>0.18229623137598597</v>
      </c>
    </row>
    <row r="12" spans="1:7">
      <c r="A12" s="2" t="s">
        <v>6</v>
      </c>
      <c r="B12">
        <v>15</v>
      </c>
      <c r="C12">
        <v>9</v>
      </c>
      <c r="D12">
        <v>12</v>
      </c>
      <c r="E12">
        <v>18</v>
      </c>
      <c r="F12">
        <f t="shared" si="0"/>
        <v>54</v>
      </c>
      <c r="G12" s="6">
        <f t="shared" si="1"/>
        <v>4.7326906222611743E-2</v>
      </c>
    </row>
    <row r="13" spans="1:7">
      <c r="A13" s="2" t="s">
        <v>7</v>
      </c>
      <c r="B13">
        <v>22</v>
      </c>
      <c r="C13">
        <v>18</v>
      </c>
      <c r="D13">
        <v>19</v>
      </c>
      <c r="E13">
        <v>25</v>
      </c>
      <c r="F13">
        <f t="shared" si="0"/>
        <v>84</v>
      </c>
      <c r="G13" s="6">
        <f t="shared" si="1"/>
        <v>7.3619631901840496E-2</v>
      </c>
    </row>
    <row r="14" spans="1:7">
      <c r="A14" s="2" t="s">
        <v>8</v>
      </c>
      <c r="B14">
        <v>14</v>
      </c>
      <c r="C14">
        <v>14</v>
      </c>
      <c r="D14">
        <v>7</v>
      </c>
      <c r="E14">
        <v>21</v>
      </c>
      <c r="F14">
        <f t="shared" si="0"/>
        <v>56</v>
      </c>
      <c r="G14" s="6">
        <f t="shared" si="1"/>
        <v>4.9079754601226995E-2</v>
      </c>
    </row>
    <row r="15" spans="1:7">
      <c r="A15" s="2" t="s">
        <v>9</v>
      </c>
      <c r="B15">
        <v>19</v>
      </c>
      <c r="C15">
        <v>17</v>
      </c>
      <c r="D15">
        <v>13</v>
      </c>
      <c r="E15">
        <v>23</v>
      </c>
      <c r="F15">
        <f t="shared" si="0"/>
        <v>72</v>
      </c>
      <c r="G15" s="6">
        <f t="shared" si="1"/>
        <v>6.3102541630148987E-2</v>
      </c>
    </row>
    <row r="16" spans="1:7">
      <c r="A16" s="2" t="s">
        <v>10</v>
      </c>
      <c r="B16">
        <v>9</v>
      </c>
      <c r="C16">
        <v>2</v>
      </c>
      <c r="D16">
        <v>11</v>
      </c>
      <c r="E16">
        <v>7</v>
      </c>
      <c r="F16">
        <f t="shared" si="0"/>
        <v>29</v>
      </c>
      <c r="G16" s="6">
        <f t="shared" si="1"/>
        <v>2.5416301489921123E-2</v>
      </c>
    </row>
    <row r="17" spans="1:7">
      <c r="B17" s="5" t="s">
        <v>16</v>
      </c>
      <c r="G17" s="6"/>
    </row>
    <row r="18" spans="1:7">
      <c r="A18" s="3" t="s">
        <v>11</v>
      </c>
      <c r="B18">
        <f>SUM(B8:B16)</f>
        <v>302</v>
      </c>
      <c r="C18">
        <f>SUM(C8:C16)</f>
        <v>245</v>
      </c>
      <c r="D18">
        <f>SUM(D8:D16)</f>
        <v>274</v>
      </c>
      <c r="E18">
        <f>SUM(E8:E16)</f>
        <v>320</v>
      </c>
      <c r="F18">
        <f>SUM(F8:F16)</f>
        <v>1141</v>
      </c>
      <c r="G18" s="6">
        <f>F18/$F$18</f>
        <v>1</v>
      </c>
    </row>
    <row r="19" spans="1:7">
      <c r="A19" s="3"/>
    </row>
    <row r="20" spans="1:7">
      <c r="A20" s="3" t="s">
        <v>12</v>
      </c>
      <c r="B20" s="6">
        <f>B18/$F$18</f>
        <v>0.26468010517090274</v>
      </c>
      <c r="C20" s="6">
        <f>C18/$F$18</f>
        <v>0.21472392638036811</v>
      </c>
      <c r="D20" s="6">
        <f>D18/$F$18</f>
        <v>0.24014022787028921</v>
      </c>
      <c r="E20" s="6">
        <f>E18/$F$18</f>
        <v>0.28045574057843997</v>
      </c>
      <c r="F20" s="6">
        <f>F18/$F$18</f>
        <v>1</v>
      </c>
    </row>
    <row r="23" spans="1:7">
      <c r="A23" s="1" t="s">
        <v>17</v>
      </c>
    </row>
    <row r="25" spans="1:7">
      <c r="A25" t="s">
        <v>18</v>
      </c>
      <c r="B25" t="s">
        <v>20</v>
      </c>
      <c r="C25" t="s">
        <v>22</v>
      </c>
      <c r="E25" t="s">
        <v>24</v>
      </c>
      <c r="G25">
        <v>19.5</v>
      </c>
    </row>
    <row r="26" spans="1:7">
      <c r="A26" t="s">
        <v>19</v>
      </c>
      <c r="B26" t="s">
        <v>21</v>
      </c>
      <c r="C26" t="s">
        <v>23</v>
      </c>
      <c r="E26" t="s">
        <v>24</v>
      </c>
      <c r="G26">
        <v>27.3</v>
      </c>
    </row>
    <row r="28" spans="1:7">
      <c r="A28" s="1" t="s">
        <v>25</v>
      </c>
      <c r="B28" s="2" t="s">
        <v>26</v>
      </c>
      <c r="C28" s="2" t="s">
        <v>27</v>
      </c>
      <c r="D28" s="2" t="s">
        <v>28</v>
      </c>
      <c r="E28" s="2" t="s">
        <v>29</v>
      </c>
      <c r="F28" s="2" t="s">
        <v>30</v>
      </c>
    </row>
    <row r="29" spans="1:7">
      <c r="A29" t="s">
        <v>31</v>
      </c>
      <c r="B29">
        <v>234.5</v>
      </c>
      <c r="C29" s="7">
        <f t="shared" ref="C29:C35" si="2">B29*$G$25/100</f>
        <v>45.727499999999999</v>
      </c>
      <c r="D29">
        <v>322.5</v>
      </c>
      <c r="E29" s="7">
        <f>D29*$G$26/100</f>
        <v>88.042500000000004</v>
      </c>
      <c r="F29" s="7">
        <f>C29+E29</f>
        <v>133.77000000000001</v>
      </c>
    </row>
    <row r="30" spans="1:7">
      <c r="A30" t="s">
        <v>32</v>
      </c>
      <c r="B30">
        <v>122</v>
      </c>
      <c r="C30" s="7">
        <f t="shared" si="2"/>
        <v>23.79</v>
      </c>
      <c r="D30">
        <v>169</v>
      </c>
      <c r="E30" s="7">
        <f t="shared" ref="E30:E35" si="3">D30*$G$26/100</f>
        <v>46.137</v>
      </c>
      <c r="F30" s="7">
        <f t="shared" ref="F30:F35" si="4">C30+E30</f>
        <v>69.926999999999992</v>
      </c>
    </row>
    <row r="31" spans="1:7">
      <c r="A31" t="s">
        <v>33</v>
      </c>
      <c r="B31">
        <v>143.5</v>
      </c>
      <c r="C31" s="7">
        <f t="shared" si="2"/>
        <v>27.982500000000002</v>
      </c>
      <c r="D31">
        <v>42.5</v>
      </c>
      <c r="E31" s="7">
        <f t="shared" si="3"/>
        <v>11.602499999999999</v>
      </c>
      <c r="F31" s="7">
        <f t="shared" si="4"/>
        <v>39.585000000000001</v>
      </c>
    </row>
    <row r="32" spans="1:7">
      <c r="A32" t="s">
        <v>34</v>
      </c>
      <c r="B32">
        <v>178</v>
      </c>
      <c r="C32" s="7">
        <f t="shared" si="2"/>
        <v>34.71</v>
      </c>
      <c r="D32">
        <v>256</v>
      </c>
      <c r="E32" s="7">
        <f t="shared" si="3"/>
        <v>69.888000000000005</v>
      </c>
      <c r="F32" s="7">
        <f t="shared" si="4"/>
        <v>104.59800000000001</v>
      </c>
    </row>
    <row r="33" spans="1:6">
      <c r="A33" t="s">
        <v>35</v>
      </c>
      <c r="B33">
        <v>2424</v>
      </c>
      <c r="C33" s="7">
        <f t="shared" si="2"/>
        <v>472.68</v>
      </c>
      <c r="D33">
        <v>299</v>
      </c>
      <c r="E33" s="7">
        <f t="shared" si="3"/>
        <v>81.626999999999995</v>
      </c>
      <c r="F33" s="7">
        <f t="shared" si="4"/>
        <v>554.30700000000002</v>
      </c>
    </row>
    <row r="34" spans="1:6">
      <c r="A34" t="s">
        <v>36</v>
      </c>
      <c r="B34">
        <v>81.5</v>
      </c>
      <c r="C34" s="7">
        <f t="shared" si="2"/>
        <v>15.8925</v>
      </c>
      <c r="D34">
        <v>23.5</v>
      </c>
      <c r="E34" s="7">
        <f t="shared" si="3"/>
        <v>6.4155000000000006</v>
      </c>
      <c r="F34" s="7">
        <f t="shared" si="4"/>
        <v>22.308</v>
      </c>
    </row>
    <row r="35" spans="1:6">
      <c r="A35" t="s">
        <v>37</v>
      </c>
      <c r="B35">
        <v>76</v>
      </c>
      <c r="C35" s="7">
        <f t="shared" si="2"/>
        <v>14.82</v>
      </c>
      <c r="D35">
        <v>140</v>
      </c>
      <c r="E35" s="7">
        <f t="shared" si="3"/>
        <v>38.22</v>
      </c>
      <c r="F35" s="7">
        <f t="shared" si="4"/>
        <v>53.04</v>
      </c>
    </row>
    <row r="36" spans="1:6">
      <c r="A36" s="5" t="s">
        <v>38</v>
      </c>
    </row>
    <row r="37" spans="1:6">
      <c r="A37" t="s">
        <v>39</v>
      </c>
      <c r="B37">
        <f>SUM(B29:B35)</f>
        <v>3259.5</v>
      </c>
      <c r="C37" s="7">
        <f>SUM(C29:C35)</f>
        <v>635.60250000000008</v>
      </c>
      <c r="D37">
        <f>SUM(D29:D35)</f>
        <v>1252.5</v>
      </c>
      <c r="E37" s="7">
        <f>SUM(E29:E35)</f>
        <v>341.9325</v>
      </c>
      <c r="F37" s="7">
        <f>SUM(F29:F35)</f>
        <v>977.53499999999997</v>
      </c>
    </row>
    <row r="39" spans="1:6">
      <c r="B39" s="1" t="s">
        <v>40</v>
      </c>
      <c r="D39">
        <f>B37+D37</f>
        <v>4512</v>
      </c>
    </row>
    <row r="40" spans="1:6">
      <c r="B40" s="1" t="s">
        <v>41</v>
      </c>
      <c r="D40" s="8">
        <f>AVERAGE(B29:B35,D29:D35)</f>
        <v>322.28571428571428</v>
      </c>
      <c r="E40" s="8"/>
      <c r="F40" s="8">
        <f>4512/7</f>
        <v>644.57142857142856</v>
      </c>
    </row>
    <row r="41" spans="1:6">
      <c r="D41" t="s">
        <v>42</v>
      </c>
    </row>
    <row r="42" spans="1:6">
      <c r="D42" t="s">
        <v>43</v>
      </c>
    </row>
    <row r="43" spans="1:6">
      <c r="D43" t="s">
        <v>44</v>
      </c>
    </row>
    <row r="46" spans="1:6" ht="31.5">
      <c r="A46" s="9" t="s">
        <v>45</v>
      </c>
    </row>
    <row r="48" spans="1:6">
      <c r="A48" s="2" t="s">
        <v>46</v>
      </c>
    </row>
    <row r="50" spans="1:7">
      <c r="A50" s="1" t="s">
        <v>47</v>
      </c>
      <c r="B50" s="1" t="s">
        <v>48</v>
      </c>
      <c r="C50" s="1" t="s">
        <v>49</v>
      </c>
      <c r="D50" s="1" t="s">
        <v>50</v>
      </c>
      <c r="E50" s="1" t="s">
        <v>51</v>
      </c>
    </row>
    <row r="51" spans="1:7">
      <c r="A51" t="s">
        <v>52</v>
      </c>
      <c r="B51" s="10">
        <v>2241.15</v>
      </c>
      <c r="C51" s="10">
        <f>B51*$E$59</f>
        <v>392.20125000000002</v>
      </c>
      <c r="D51" s="10">
        <f>B51*$E$60</f>
        <v>191.84244000000001</v>
      </c>
      <c r="E51" s="10">
        <f>(SUM(B51:D51))*12</f>
        <v>33902.324280000001</v>
      </c>
    </row>
    <row r="52" spans="1:7">
      <c r="A52" t="s">
        <v>53</v>
      </c>
      <c r="B52" s="10">
        <v>1545.16</v>
      </c>
      <c r="C52" s="10">
        <f>B52*$E$59</f>
        <v>270.40300000000002</v>
      </c>
      <c r="D52" s="10">
        <f>B52*$E$60</f>
        <v>132.26569599999999</v>
      </c>
      <c r="E52" s="10">
        <f>(SUM(B52:D52))*12</f>
        <v>23373.944351999999</v>
      </c>
    </row>
    <row r="53" spans="1:7">
      <c r="A53" t="s">
        <v>54</v>
      </c>
      <c r="B53" s="10">
        <v>1217.46</v>
      </c>
      <c r="C53" s="10">
        <f>B53*$E$59</f>
        <v>213.05549999999999</v>
      </c>
      <c r="D53" s="10">
        <f>B53*$E$60</f>
        <v>104.21457599999999</v>
      </c>
      <c r="E53" s="10">
        <f>(SUM(B53:D53))*12</f>
        <v>18416.760912000002</v>
      </c>
    </row>
    <row r="54" spans="1:7">
      <c r="A54" t="s">
        <v>55</v>
      </c>
      <c r="B54" s="10">
        <v>1714.22</v>
      </c>
      <c r="C54" s="10">
        <f>B54*$E$59</f>
        <v>299.98849999999999</v>
      </c>
      <c r="D54" s="10">
        <f>B54*$E$60</f>
        <v>146.73723200000001</v>
      </c>
      <c r="E54" s="10">
        <f>(SUM(B54:D54))*12</f>
        <v>25931.348784000002</v>
      </c>
      <c r="G54" s="10"/>
    </row>
    <row r="55" spans="1:7">
      <c r="A55" t="s">
        <v>56</v>
      </c>
      <c r="B55" s="10">
        <v>3011.15</v>
      </c>
      <c r="C55" s="10">
        <f>B55*$E$59</f>
        <v>526.95124999999996</v>
      </c>
      <c r="D55" s="10">
        <f>B55*$E$60</f>
        <v>257.75443999999999</v>
      </c>
      <c r="E55" s="10">
        <f>(SUM(B55:D55))*12</f>
        <v>45550.268280000004</v>
      </c>
    </row>
    <row r="56" spans="1:7">
      <c r="A56" s="5" t="s">
        <v>57</v>
      </c>
      <c r="B56" s="10"/>
      <c r="C56" s="10"/>
      <c r="D56" s="10"/>
      <c r="E56" s="10"/>
    </row>
    <row r="57" spans="1:7">
      <c r="B57" s="10">
        <f>SUM(B51:B55)</f>
        <v>9729.1400000000012</v>
      </c>
      <c r="C57" s="10">
        <f>SUM(C51:C55)</f>
        <v>1702.5994999999998</v>
      </c>
      <c r="D57" s="10">
        <f>SUM(D51:D55)</f>
        <v>832.81438400000002</v>
      </c>
      <c r="E57" s="10">
        <f>(SUM(B57:D57))*12</f>
        <v>147174.64660800001</v>
      </c>
    </row>
    <row r="59" spans="1:7">
      <c r="A59" t="s">
        <v>58</v>
      </c>
      <c r="E59" s="6">
        <v>0.17499999999999999</v>
      </c>
    </row>
    <row r="60" spans="1:7">
      <c r="A60" t="s">
        <v>59</v>
      </c>
      <c r="E60" s="6">
        <v>8.5599999999999996E-2</v>
      </c>
    </row>
  </sheetData>
  <mergeCells count="1">
    <mergeCell ref="A1:B1"/>
  </mergeCells>
  <pageMargins left="0.7" right="0.7" top="0.75" bottom="0.75" header="0.3" footer="0.3"/>
  <pageSetup paperSize="9" orientation="portrait" horizontalDpi="300" verticalDpi="300" r:id="rId1"/>
  <ignoredErrors>
    <ignoredError sqref="E18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Beheerder</dc:creator>
  <cp:lastModifiedBy>Linda</cp:lastModifiedBy>
  <cp:lastPrinted>2009-04-21T07:26:48Z</cp:lastPrinted>
  <dcterms:created xsi:type="dcterms:W3CDTF">2009-04-21T06:44:26Z</dcterms:created>
  <dcterms:modified xsi:type="dcterms:W3CDTF">2010-05-08T17:35:29Z</dcterms:modified>
</cp:coreProperties>
</file>