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atihemretokyay/Desktop/"/>
    </mc:Choice>
  </mc:AlternateContent>
  <xr:revisionPtr revIDLastSave="0" documentId="8_{EB4AFD72-A9A4-1548-91C5-88A2E654056F}" xr6:coauthVersionLast="45" xr6:coauthVersionMax="45" xr10:uidLastSave="{00000000-0000-0000-0000-000000000000}"/>
  <bookViews>
    <workbookView xWindow="0" yWindow="0" windowWidth="28800" windowHeight="18000" xr2:uid="{15418EB6-0553-7648-A7B7-51E973BDDF45}"/>
  </bookViews>
  <sheets>
    <sheet name="Blad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9" i="1" l="1"/>
  <c r="K52" i="1"/>
  <c r="F20" i="1"/>
  <c r="F21" i="1" s="1"/>
  <c r="D23" i="1" s="1"/>
  <c r="F13" i="1"/>
  <c r="F15" i="1" s="1"/>
  <c r="F16" i="1" s="1"/>
  <c r="G10" i="1"/>
  <c r="G9" i="1"/>
  <c r="G11" i="1" s="1"/>
  <c r="J36" i="1" l="1"/>
  <c r="I35" i="1"/>
  <c r="I39" i="1"/>
  <c r="J40" i="1"/>
  <c r="I31" i="1"/>
  <c r="J32" i="1"/>
</calcChain>
</file>

<file path=xl/sharedStrings.xml><?xml version="1.0" encoding="utf-8"?>
<sst xmlns="http://schemas.openxmlformats.org/spreadsheetml/2006/main" count="67" uniqueCount="50">
  <si>
    <t>Hoofdstuk 9</t>
  </si>
  <si>
    <t xml:space="preserve">Opgave 1 </t>
  </si>
  <si>
    <t xml:space="preserve">Niet iedere onderneming heeft een gelijkmatige productie. Onderneming kunnen kampen met seizoensinvloeden. Middels de seizoencorrectie kunnen we relalistische bezettingsresultaten krijgen. </t>
  </si>
  <si>
    <t xml:space="preserve">Opgave 2 </t>
  </si>
  <si>
    <t>Je crediteert daarvoor de rekening 552 Te dekken budget afdeling Fabricage. Als tegenrekening gebruik je de rekening 175 Seizoencorrecties.</t>
  </si>
  <si>
    <t xml:space="preserve">Opgave 3 </t>
  </si>
  <si>
    <t xml:space="preserve">A) </t>
  </si>
  <si>
    <t>Het budget</t>
  </si>
  <si>
    <t>vast deel</t>
  </si>
  <si>
    <t>variabel deel</t>
  </si>
  <si>
    <t>B)</t>
  </si>
  <si>
    <t xml:space="preserve">De dekking </t>
  </si>
  <si>
    <t xml:space="preserve">Dekking </t>
  </si>
  <si>
    <t>6,125 x 11500</t>
  </si>
  <si>
    <t>C)</t>
  </si>
  <si>
    <t>40000/4=</t>
  </si>
  <si>
    <t>machine uren per kwartaal</t>
  </si>
  <si>
    <t xml:space="preserve">normale bezetting </t>
  </si>
  <si>
    <t>1,2x10.000</t>
  </si>
  <si>
    <t xml:space="preserve">Seizoencorrectie </t>
  </si>
  <si>
    <t xml:space="preserve">postieve correctie </t>
  </si>
  <si>
    <t>De correctie</t>
  </si>
  <si>
    <t>D)</t>
  </si>
  <si>
    <t xml:space="preserve"> Debet </t>
  </si>
  <si>
    <t xml:space="preserve"> Credit </t>
  </si>
  <si>
    <t>550 Kosten afdeling Fabricage</t>
  </si>
  <si>
    <t>Aan</t>
  </si>
  <si>
    <t>499 Overboekingsrekening</t>
  </si>
  <si>
    <t>523 Dekking hulpkostenplaatsen</t>
  </si>
  <si>
    <t>552 Te dekken budget afdeling Fabricage</t>
  </si>
  <si>
    <t>551 Budget afdeling Fabricage</t>
  </si>
  <si>
    <t>602 Toeslag indirecte fabricagekosten</t>
  </si>
  <si>
    <t>553 Dekking afdeling Fabricage</t>
  </si>
  <si>
    <t>175 Seizoencorrecties</t>
  </si>
  <si>
    <t xml:space="preserve">Opgave 4 </t>
  </si>
  <si>
    <t>A) 1</t>
  </si>
  <si>
    <t xml:space="preserve">Het tarief voor de constante kosten is € 150.000/2.000 = </t>
  </si>
  <si>
    <t>Het tarief voor de variabele kosten is</t>
  </si>
  <si>
    <t>Het gemengde budget voor het eerste kwartaal 2015 wordt:</t>
  </si>
  <si>
    <r>
      <t>vast gedeelte budget: N</t>
    </r>
    <r>
      <rPr>
        <vertAlign val="subscript"/>
        <sz val="10"/>
        <rFont val="Arial"/>
        <family val="2"/>
      </rPr>
      <t xml:space="preserve">gem </t>
    </r>
    <r>
      <rPr>
        <sz val="10"/>
        <rFont val="Arial"/>
        <family val="2"/>
      </rPr>
      <t>x</t>
    </r>
    <r>
      <rPr>
        <vertAlign val="subscript"/>
        <sz val="10"/>
        <rFont val="Arial"/>
        <family val="2"/>
      </rPr>
      <t xml:space="preserve"> </t>
    </r>
    <r>
      <rPr>
        <sz val="10"/>
        <rFont val="Arial"/>
        <family val="2"/>
      </rPr>
      <t>Tc =  500 x € 75 ofwel € 150.000/4</t>
    </r>
  </si>
  <si>
    <t>variabel gedeelte budget: W x Tv = 350 machine-uren à € 20</t>
  </si>
  <si>
    <t>gemengd budget eerste kwartaal 2015</t>
  </si>
  <si>
    <t>De dekking eerste kwartaal:</t>
  </si>
  <si>
    <t xml:space="preserve"> W x (Tc + Tv) = 350 machine-uren à € 95,-</t>
  </si>
  <si>
    <t>Voor het eerste kwartaal wordt de seizoencorrectie bij een seizoenindex van 75:</t>
  </si>
  <si>
    <t>Normale bezetting voor het seizoen is 2.000 x 75/380 =  394,74 machine-uren</t>
  </si>
  <si>
    <r>
      <t>(N</t>
    </r>
    <r>
      <rPr>
        <vertAlign val="subscript"/>
        <sz val="10"/>
        <rFont val="Arial"/>
        <family val="2"/>
      </rPr>
      <t>s</t>
    </r>
    <r>
      <rPr>
        <sz val="10"/>
        <rFont val="Arial"/>
        <family val="2"/>
      </rPr>
      <t xml:space="preserve"> – N</t>
    </r>
    <r>
      <rPr>
        <vertAlign val="subscript"/>
        <sz val="10"/>
        <rFont val="Arial"/>
        <family val="2"/>
      </rPr>
      <t>gem</t>
    </r>
    <r>
      <rPr>
        <sz val="10"/>
        <rFont val="Arial"/>
        <family val="2"/>
      </rPr>
      <t>) x Tc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= (394,74 – 500) x € 75 =</t>
    </r>
  </si>
  <si>
    <t>verlagen</t>
  </si>
  <si>
    <t>Debet</t>
  </si>
  <si>
    <t>Credit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</si>
</sst>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€&quot;\ #,##0_);[Red]\(&quot;€&quot;\ #,##0\)"/>
    <numFmt numFmtId="42" formatCode="_(&quot;€&quot;\ * #,##0_);_(&quot;€&quot;\ * \(#,##0\);_(&quot;€&quot;\ * &quot;-&quot;_);_(@_)"/>
    <numFmt numFmtId="44" formatCode="_(&quot;€&quot;\ * #,##0.00_);_(&quot;€&quot;\ * \(#,##0.00\);_(&quot;€&quot;\ * &quot;-&quot;??_);_(@_)"/>
    <numFmt numFmtId="164" formatCode="&quot;€&quot;\ #,##0.000_);[Red]\(&quot;€&quot;\ #,##0.000\)"/>
    <numFmt numFmtId="165" formatCode="_-&quot;€&quot;\ * #,##0_-;_-&quot;€&quot;\ * #,##0\-;_-&quot;€&quot;\ * &quot;-&quot;_-;_-@_-"/>
    <numFmt numFmtId="166" formatCode="_([$€-2]\ * #,##0.00_);_([$€-2]\ * \(#,##0.00\);_([$€-2]\ * &quot;-&quot;??_);_(@_)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 val="singleAccounting"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2" applyNumberFormat="1" applyFont="1"/>
    <xf numFmtId="6" fontId="0" fillId="0" borderId="0" xfId="0" applyNumberFormat="1"/>
    <xf numFmtId="44" fontId="0" fillId="0" borderId="0" xfId="1" applyFont="1"/>
    <xf numFmtId="44" fontId="2" fillId="0" borderId="0" xfId="1" applyFont="1"/>
    <xf numFmtId="164" fontId="0" fillId="0" borderId="0" xfId="0" applyNumberFormat="1"/>
    <xf numFmtId="0" fontId="3" fillId="0" borderId="0" xfId="0" applyFont="1"/>
    <xf numFmtId="3" fontId="0" fillId="0" borderId="0" xfId="0" applyNumberFormat="1"/>
    <xf numFmtId="0" fontId="4" fillId="0" borderId="0" xfId="0" applyFont="1"/>
    <xf numFmtId="0" fontId="5" fillId="0" borderId="1" xfId="0" applyFont="1" applyBorder="1"/>
    <xf numFmtId="0" fontId="6" fillId="0" borderId="1" xfId="0" applyFont="1" applyBorder="1"/>
    <xf numFmtId="42" fontId="6" fillId="0" borderId="1" xfId="0" applyNumberFormat="1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/>
    </xf>
    <xf numFmtId="165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/>
    </xf>
    <xf numFmtId="165" fontId="6" fillId="0" borderId="0" xfId="0" applyNumberFormat="1" applyFont="1" applyAlignment="1">
      <alignment horizontal="left"/>
    </xf>
    <xf numFmtId="165" fontId="4" fillId="0" borderId="0" xfId="0" applyNumberFormat="1" applyFont="1"/>
    <xf numFmtId="0" fontId="6" fillId="0" borderId="0" xfId="0" applyFont="1" applyAlignment="1">
      <alignment vertical="top"/>
    </xf>
    <xf numFmtId="165" fontId="4" fillId="0" borderId="3" xfId="0" applyNumberFormat="1" applyFont="1" applyBorder="1"/>
    <xf numFmtId="0" fontId="6" fillId="0" borderId="0" xfId="0" applyFont="1"/>
    <xf numFmtId="165" fontId="6" fillId="0" borderId="0" xfId="0" applyNumberFormat="1" applyFont="1" applyAlignment="1">
      <alignment vertical="top"/>
    </xf>
    <xf numFmtId="0" fontId="8" fillId="0" borderId="0" xfId="0" applyFont="1"/>
    <xf numFmtId="6" fontId="8" fillId="0" borderId="0" xfId="0" applyNumberFormat="1" applyFont="1"/>
    <xf numFmtId="0" fontId="8" fillId="0" borderId="0" xfId="0" applyFont="1"/>
    <xf numFmtId="165" fontId="8" fillId="0" borderId="0" xfId="0" applyNumberFormat="1" applyFont="1"/>
    <xf numFmtId="166" fontId="4" fillId="0" borderId="0" xfId="0" applyNumberFormat="1" applyFont="1"/>
  </cellXfs>
  <cellStyles count="3">
    <cellStyle name="Procent" xfId="2" builtinId="5"/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27CE8-A7E3-7F4C-A106-075CD733178B}">
  <dimension ref="A1:L65"/>
  <sheetViews>
    <sheetView tabSelected="1" workbookViewId="0">
      <selection sqref="A1:M65"/>
    </sheetView>
  </sheetViews>
  <sheetFormatPr baseColWidth="10" defaultRowHeight="16" x14ac:dyDescent="0.2"/>
  <sheetData>
    <row r="1" spans="1:7" x14ac:dyDescent="0.2">
      <c r="A1" t="s">
        <v>0</v>
      </c>
      <c r="E1" s="1"/>
    </row>
    <row r="2" spans="1:7" x14ac:dyDescent="0.2">
      <c r="B2" t="s">
        <v>1</v>
      </c>
      <c r="E2" s="1"/>
    </row>
    <row r="3" spans="1:7" x14ac:dyDescent="0.2">
      <c r="B3" t="s">
        <v>2</v>
      </c>
      <c r="E3" s="1"/>
    </row>
    <row r="4" spans="1:7" x14ac:dyDescent="0.2">
      <c r="E4" s="1"/>
    </row>
    <row r="5" spans="1:7" x14ac:dyDescent="0.2">
      <c r="B5" t="s">
        <v>3</v>
      </c>
      <c r="C5" t="s">
        <v>4</v>
      </c>
      <c r="E5" s="1"/>
    </row>
    <row r="6" spans="1:7" x14ac:dyDescent="0.2">
      <c r="E6" s="1"/>
    </row>
    <row r="7" spans="1:7" x14ac:dyDescent="0.2">
      <c r="B7" t="s">
        <v>5</v>
      </c>
      <c r="E7" s="1"/>
    </row>
    <row r="8" spans="1:7" x14ac:dyDescent="0.2">
      <c r="B8" t="s">
        <v>6</v>
      </c>
      <c r="C8" t="s">
        <v>7</v>
      </c>
      <c r="E8" s="1"/>
    </row>
    <row r="9" spans="1:7" x14ac:dyDescent="0.2">
      <c r="C9" t="s">
        <v>8</v>
      </c>
      <c r="D9" s="2">
        <v>125000</v>
      </c>
      <c r="E9" s="1">
        <v>4</v>
      </c>
      <c r="G9" s="3">
        <f>D9/E9</f>
        <v>31250</v>
      </c>
    </row>
    <row r="10" spans="1:7" ht="19" x14ac:dyDescent="0.35">
      <c r="C10" t="s">
        <v>9</v>
      </c>
      <c r="D10" s="2">
        <v>11500</v>
      </c>
      <c r="E10" s="1">
        <v>3</v>
      </c>
      <c r="G10" s="4">
        <f>D10*E10</f>
        <v>34500</v>
      </c>
    </row>
    <row r="11" spans="1:7" x14ac:dyDescent="0.2">
      <c r="E11" s="1"/>
      <c r="G11" s="3">
        <f>G9+G10</f>
        <v>65750</v>
      </c>
    </row>
    <row r="12" spans="1:7" x14ac:dyDescent="0.2">
      <c r="E12" s="1"/>
    </row>
    <row r="13" spans="1:7" x14ac:dyDescent="0.2">
      <c r="B13" t="s">
        <v>10</v>
      </c>
      <c r="C13" t="s">
        <v>11</v>
      </c>
      <c r="D13" s="2">
        <v>125000</v>
      </c>
      <c r="E13" s="1">
        <v>40000</v>
      </c>
      <c r="F13" s="5">
        <f>D13/E13</f>
        <v>3.125</v>
      </c>
    </row>
    <row r="14" spans="1:7" x14ac:dyDescent="0.2">
      <c r="E14" s="1"/>
      <c r="F14" s="6">
        <v>3</v>
      </c>
    </row>
    <row r="15" spans="1:7" x14ac:dyDescent="0.2">
      <c r="E15" s="1"/>
      <c r="F15">
        <f>F13+F14</f>
        <v>6.125</v>
      </c>
    </row>
    <row r="16" spans="1:7" x14ac:dyDescent="0.2">
      <c r="C16" t="s">
        <v>12</v>
      </c>
      <c r="D16" t="s">
        <v>13</v>
      </c>
      <c r="E16" s="1"/>
      <c r="F16" s="2">
        <f>D10*F15</f>
        <v>70437.5</v>
      </c>
    </row>
    <row r="17" spans="2:11" x14ac:dyDescent="0.2">
      <c r="E17" s="1"/>
    </row>
    <row r="18" spans="2:11" x14ac:dyDescent="0.2">
      <c r="B18" t="s">
        <v>14</v>
      </c>
      <c r="C18" t="s">
        <v>15</v>
      </c>
      <c r="E18" s="1"/>
      <c r="F18" s="7">
        <v>10000</v>
      </c>
      <c r="G18" s="1" t="s">
        <v>16</v>
      </c>
    </row>
    <row r="19" spans="2:11" x14ac:dyDescent="0.2">
      <c r="E19" s="1"/>
    </row>
    <row r="20" spans="2:11" x14ac:dyDescent="0.2">
      <c r="C20" t="s">
        <v>17</v>
      </c>
      <c r="E20" s="1" t="s">
        <v>18</v>
      </c>
      <c r="F20">
        <f>F18*1.2</f>
        <v>12000</v>
      </c>
    </row>
    <row r="21" spans="2:11" x14ac:dyDescent="0.2">
      <c r="C21" t="s">
        <v>19</v>
      </c>
      <c r="E21" s="1"/>
      <c r="F21" s="7">
        <f>F20-F18</f>
        <v>2000</v>
      </c>
      <c r="G21" t="s">
        <v>20</v>
      </c>
    </row>
    <row r="22" spans="2:11" x14ac:dyDescent="0.2">
      <c r="E22" s="1"/>
    </row>
    <row r="23" spans="2:11" x14ac:dyDescent="0.2">
      <c r="C23" t="s">
        <v>21</v>
      </c>
      <c r="D23" s="5">
        <f>F21*F13</f>
        <v>6250</v>
      </c>
      <c r="E23" s="1"/>
    </row>
    <row r="24" spans="2:11" x14ac:dyDescent="0.2">
      <c r="E24" s="1"/>
      <c r="K24" s="8"/>
    </row>
    <row r="25" spans="2:11" ht="17" thickBot="1" x14ac:dyDescent="0.25">
      <c r="B25" t="s">
        <v>22</v>
      </c>
      <c r="C25" s="9"/>
      <c r="D25" s="10"/>
      <c r="E25" s="10"/>
      <c r="F25" s="10"/>
      <c r="G25" s="10"/>
      <c r="H25" s="11"/>
      <c r="I25" s="11" t="s">
        <v>23</v>
      </c>
      <c r="J25" s="11" t="s">
        <v>24</v>
      </c>
      <c r="K25" s="8"/>
    </row>
    <row r="26" spans="2:11" x14ac:dyDescent="0.2">
      <c r="C26" s="8"/>
      <c r="D26" s="12" t="s">
        <v>25</v>
      </c>
      <c r="E26" s="12"/>
      <c r="F26" s="12"/>
      <c r="G26" s="12"/>
      <c r="H26" s="8"/>
      <c r="I26" s="13">
        <v>137650</v>
      </c>
      <c r="J26" s="13"/>
      <c r="K26" s="8"/>
    </row>
    <row r="27" spans="2:11" x14ac:dyDescent="0.2">
      <c r="C27" s="8" t="s">
        <v>26</v>
      </c>
      <c r="D27" s="14" t="s">
        <v>27</v>
      </c>
      <c r="E27" s="14"/>
      <c r="F27" s="14"/>
      <c r="G27" s="14"/>
      <c r="H27" s="8"/>
      <c r="I27" s="13"/>
      <c r="J27" s="13">
        <v>96400</v>
      </c>
      <c r="K27" s="8"/>
    </row>
    <row r="28" spans="2:11" x14ac:dyDescent="0.2">
      <c r="C28" s="8" t="s">
        <v>26</v>
      </c>
      <c r="D28" s="14" t="s">
        <v>28</v>
      </c>
      <c r="E28" s="14"/>
      <c r="F28" s="14"/>
      <c r="G28" s="14"/>
      <c r="H28" s="8"/>
      <c r="I28" s="13"/>
      <c r="J28" s="13">
        <v>41250</v>
      </c>
      <c r="K28" s="8"/>
    </row>
    <row r="29" spans="2:11" x14ac:dyDescent="0.2">
      <c r="C29" s="15"/>
      <c r="D29" s="15"/>
      <c r="E29" s="8"/>
      <c r="F29" s="8"/>
      <c r="G29" s="8"/>
      <c r="H29" s="8"/>
      <c r="I29" s="16"/>
      <c r="J29" s="17"/>
      <c r="K29" s="8"/>
    </row>
    <row r="30" spans="2:11" ht="17" thickBot="1" x14ac:dyDescent="0.25">
      <c r="C30" s="9"/>
      <c r="D30" s="10"/>
      <c r="E30" s="10"/>
      <c r="F30" s="10"/>
      <c r="G30" s="10"/>
      <c r="H30" s="11"/>
      <c r="I30" s="11" t="s">
        <v>23</v>
      </c>
      <c r="J30" s="11" t="s">
        <v>24</v>
      </c>
      <c r="K30" s="8"/>
    </row>
    <row r="31" spans="2:11" x14ac:dyDescent="0.2">
      <c r="C31" s="8"/>
      <c r="D31" s="12" t="s">
        <v>29</v>
      </c>
      <c r="E31" s="12"/>
      <c r="F31" s="12"/>
      <c r="G31" s="12"/>
      <c r="H31" s="8"/>
      <c r="I31" s="13">
        <f>G11</f>
        <v>65750</v>
      </c>
      <c r="J31" s="13"/>
      <c r="K31" s="8"/>
    </row>
    <row r="32" spans="2:11" x14ac:dyDescent="0.2">
      <c r="C32" s="8" t="s">
        <v>26</v>
      </c>
      <c r="D32" s="14" t="s">
        <v>30</v>
      </c>
      <c r="E32" s="14"/>
      <c r="F32" s="14"/>
      <c r="G32" s="14"/>
      <c r="H32" s="8"/>
      <c r="I32" s="13"/>
      <c r="J32" s="13">
        <f>G11</f>
        <v>65750</v>
      </c>
      <c r="K32" s="8"/>
    </row>
    <row r="33" spans="2:11" x14ac:dyDescent="0.2">
      <c r="C33" s="8"/>
      <c r="D33" s="15"/>
      <c r="E33" s="8"/>
      <c r="F33" s="8"/>
      <c r="G33" s="8"/>
      <c r="H33" s="8"/>
      <c r="I33" s="16"/>
      <c r="J33" s="16"/>
      <c r="K33" s="8"/>
    </row>
    <row r="34" spans="2:11" ht="17" thickBot="1" x14ac:dyDescent="0.25">
      <c r="C34" s="9"/>
      <c r="D34" s="10"/>
      <c r="E34" s="10"/>
      <c r="F34" s="10"/>
      <c r="G34" s="10"/>
      <c r="H34" s="11"/>
      <c r="I34" s="11" t="s">
        <v>23</v>
      </c>
      <c r="J34" s="11" t="s">
        <v>24</v>
      </c>
      <c r="K34" s="8"/>
    </row>
    <row r="35" spans="2:11" x14ac:dyDescent="0.2">
      <c r="C35" s="8"/>
      <c r="D35" s="12" t="s">
        <v>31</v>
      </c>
      <c r="E35" s="12"/>
      <c r="F35" s="12"/>
      <c r="G35" s="12"/>
      <c r="H35" s="8"/>
      <c r="I35" s="13">
        <f>+F16</f>
        <v>70437.5</v>
      </c>
      <c r="J35" s="13"/>
      <c r="K35" s="8"/>
    </row>
    <row r="36" spans="2:11" x14ac:dyDescent="0.2">
      <c r="C36" s="8" t="s">
        <v>26</v>
      </c>
      <c r="D36" s="14" t="s">
        <v>32</v>
      </c>
      <c r="E36" s="14"/>
      <c r="F36" s="14"/>
      <c r="G36" s="14"/>
      <c r="H36" s="8"/>
      <c r="I36" s="13"/>
      <c r="J36" s="13">
        <f>F16</f>
        <v>70437.5</v>
      </c>
      <c r="K36" s="8"/>
    </row>
    <row r="37" spans="2:11" x14ac:dyDescent="0.2">
      <c r="C37" s="8"/>
      <c r="D37" s="15"/>
      <c r="E37" s="8"/>
      <c r="F37" s="8"/>
      <c r="G37" s="8"/>
      <c r="H37" s="8"/>
      <c r="I37" s="16"/>
      <c r="J37" s="16"/>
      <c r="K37" s="8"/>
    </row>
    <row r="38" spans="2:11" ht="17" thickBot="1" x14ac:dyDescent="0.25">
      <c r="C38" s="9"/>
      <c r="D38" s="10"/>
      <c r="E38" s="10"/>
      <c r="F38" s="10"/>
      <c r="G38" s="10"/>
      <c r="H38" s="11"/>
      <c r="I38" s="11" t="s">
        <v>23</v>
      </c>
      <c r="J38" s="11" t="s">
        <v>24</v>
      </c>
      <c r="K38" s="8"/>
    </row>
    <row r="39" spans="2:11" x14ac:dyDescent="0.2">
      <c r="C39" s="8"/>
      <c r="D39" s="12" t="s">
        <v>29</v>
      </c>
      <c r="E39" s="12"/>
      <c r="F39" s="12"/>
      <c r="G39" s="12"/>
      <c r="H39" s="8"/>
      <c r="I39" s="13">
        <f>D23</f>
        <v>6250</v>
      </c>
      <c r="J39" s="13"/>
      <c r="K39" s="8"/>
    </row>
    <row r="40" spans="2:11" x14ac:dyDescent="0.2">
      <c r="C40" s="8" t="s">
        <v>26</v>
      </c>
      <c r="D40" s="14" t="s">
        <v>33</v>
      </c>
      <c r="E40" s="14"/>
      <c r="F40" s="14"/>
      <c r="G40" s="14"/>
      <c r="H40" s="8"/>
      <c r="I40" s="13"/>
      <c r="J40" s="13">
        <f>D23</f>
        <v>6250</v>
      </c>
      <c r="K40" s="8"/>
    </row>
    <row r="41" spans="2:11" x14ac:dyDescent="0.2">
      <c r="E41" s="1"/>
    </row>
    <row r="42" spans="2:11" x14ac:dyDescent="0.2">
      <c r="B42" t="s">
        <v>34</v>
      </c>
      <c r="E42" s="1"/>
    </row>
    <row r="43" spans="2:11" x14ac:dyDescent="0.2">
      <c r="B43" t="s">
        <v>35</v>
      </c>
      <c r="C43" s="18" t="s">
        <v>36</v>
      </c>
      <c r="D43" s="18"/>
      <c r="E43" s="18"/>
      <c r="F43" s="18"/>
      <c r="G43" s="18"/>
      <c r="H43" s="18"/>
      <c r="I43" s="18"/>
      <c r="J43" s="17">
        <v>75</v>
      </c>
      <c r="K43" s="8"/>
    </row>
    <row r="44" spans="2:11" x14ac:dyDescent="0.2">
      <c r="C44" s="18" t="s">
        <v>37</v>
      </c>
      <c r="D44" s="18"/>
      <c r="E44" s="18"/>
      <c r="F44" s="18"/>
      <c r="G44" s="18"/>
      <c r="H44" s="18"/>
      <c r="I44" s="18"/>
      <c r="J44" s="19">
        <v>20</v>
      </c>
      <c r="K44" s="8"/>
    </row>
    <row r="45" spans="2:11" x14ac:dyDescent="0.2">
      <c r="C45" s="8"/>
      <c r="D45" s="20"/>
      <c r="E45" s="20"/>
      <c r="F45" s="8"/>
      <c r="G45" s="8"/>
      <c r="H45" s="8"/>
      <c r="I45" s="8"/>
      <c r="J45" s="21">
        <v>95</v>
      </c>
      <c r="K45" s="8"/>
    </row>
    <row r="46" spans="2:11" x14ac:dyDescent="0.2">
      <c r="C46" s="18" t="s">
        <v>38</v>
      </c>
      <c r="D46" s="18"/>
      <c r="E46" s="18"/>
      <c r="F46" s="18"/>
      <c r="G46" s="18"/>
      <c r="H46" s="18"/>
      <c r="I46" s="18"/>
      <c r="J46" s="8"/>
      <c r="K46" s="8"/>
    </row>
    <row r="47" spans="2:11" x14ac:dyDescent="0.2">
      <c r="C47" s="18" t="s">
        <v>39</v>
      </c>
      <c r="D47" s="18"/>
      <c r="E47" s="18"/>
      <c r="F47" s="18"/>
      <c r="G47" s="18"/>
      <c r="H47" s="18"/>
      <c r="I47" s="18"/>
      <c r="J47" s="8"/>
      <c r="K47" s="17">
        <v>37500</v>
      </c>
    </row>
    <row r="48" spans="2:11" x14ac:dyDescent="0.2">
      <c r="C48" s="18" t="s">
        <v>40</v>
      </c>
      <c r="D48" s="18"/>
      <c r="E48" s="18"/>
      <c r="F48" s="18"/>
      <c r="G48" s="18"/>
      <c r="H48" s="18"/>
      <c r="I48" s="18"/>
      <c r="J48" s="8"/>
      <c r="K48" s="19">
        <v>7000</v>
      </c>
    </row>
    <row r="49" spans="2:12" x14ac:dyDescent="0.2">
      <c r="C49" s="18" t="s">
        <v>41</v>
      </c>
      <c r="D49" s="18"/>
      <c r="E49" s="18"/>
      <c r="F49" s="18"/>
      <c r="G49" s="18"/>
      <c r="H49" s="18"/>
      <c r="I49" s="18"/>
      <c r="J49" s="8"/>
      <c r="K49" s="17">
        <v>44500</v>
      </c>
    </row>
    <row r="50" spans="2:12" x14ac:dyDescent="0.2">
      <c r="E50" s="1"/>
    </row>
    <row r="51" spans="2:12" x14ac:dyDescent="0.2">
      <c r="B51">
        <v>2</v>
      </c>
      <c r="C51" s="18" t="s">
        <v>42</v>
      </c>
      <c r="D51" s="22"/>
      <c r="E51" s="22"/>
      <c r="F51" s="22"/>
      <c r="G51" s="22"/>
      <c r="H51" s="22"/>
      <c r="I51" s="22"/>
      <c r="J51" s="23"/>
      <c r="K51" s="24"/>
    </row>
    <row r="52" spans="2:12" x14ac:dyDescent="0.2">
      <c r="C52" s="18" t="s">
        <v>43</v>
      </c>
      <c r="D52" s="22"/>
      <c r="E52" s="22"/>
      <c r="F52" s="22"/>
      <c r="G52" s="22"/>
      <c r="H52" s="22"/>
      <c r="I52" s="22"/>
      <c r="J52" s="24"/>
      <c r="K52" s="25">
        <f>350*J45</f>
        <v>33250</v>
      </c>
    </row>
    <row r="53" spans="2:12" x14ac:dyDescent="0.2">
      <c r="E53" s="1"/>
    </row>
    <row r="54" spans="2:12" x14ac:dyDescent="0.2">
      <c r="B54">
        <v>3</v>
      </c>
      <c r="C54" s="18" t="s">
        <v>44</v>
      </c>
      <c r="D54" s="18"/>
      <c r="E54" s="18"/>
      <c r="F54" s="18"/>
      <c r="G54" s="18"/>
      <c r="H54" s="18"/>
      <c r="I54" s="18"/>
      <c r="J54" s="18"/>
      <c r="K54" s="8"/>
      <c r="L54" s="8"/>
    </row>
    <row r="55" spans="2:12" x14ac:dyDescent="0.2">
      <c r="C55" s="18" t="s">
        <v>45</v>
      </c>
      <c r="D55" s="18"/>
      <c r="E55" s="18"/>
      <c r="F55" s="18"/>
      <c r="G55" s="18"/>
      <c r="H55" s="18"/>
      <c r="I55" s="18"/>
      <c r="J55" s="18"/>
      <c r="K55" s="8"/>
      <c r="L55" s="8"/>
    </row>
    <row r="56" spans="2:12" x14ac:dyDescent="0.2">
      <c r="C56" s="18" t="s">
        <v>46</v>
      </c>
      <c r="D56" s="18"/>
      <c r="E56" s="18"/>
      <c r="F56" s="18"/>
      <c r="G56" s="18"/>
      <c r="H56" s="18"/>
      <c r="I56" s="18"/>
      <c r="J56" s="18"/>
      <c r="K56" s="26">
        <v>7894.5</v>
      </c>
      <c r="L56" s="8" t="s">
        <v>47</v>
      </c>
    </row>
    <row r="57" spans="2:12" x14ac:dyDescent="0.2">
      <c r="E57" s="1"/>
    </row>
    <row r="58" spans="2:12" ht="17" thickBot="1" x14ac:dyDescent="0.25">
      <c r="B58" t="s">
        <v>10</v>
      </c>
      <c r="C58" s="9"/>
      <c r="D58" s="10"/>
      <c r="E58" s="10"/>
      <c r="F58" s="10"/>
      <c r="G58" s="10"/>
      <c r="H58" s="11"/>
      <c r="I58" s="11"/>
      <c r="J58" s="11" t="s">
        <v>48</v>
      </c>
      <c r="K58" s="11" t="s">
        <v>49</v>
      </c>
    </row>
    <row r="59" spans="2:12" x14ac:dyDescent="0.2">
      <c r="C59" s="24"/>
      <c r="D59" s="18" t="s">
        <v>25</v>
      </c>
      <c r="E59" s="22"/>
      <c r="F59" s="22"/>
      <c r="G59" s="22"/>
      <c r="H59" s="22"/>
      <c r="I59" s="24"/>
      <c r="J59" s="21">
        <f>SUM(K60:K61)</f>
        <v>50500</v>
      </c>
      <c r="K59" s="21"/>
    </row>
    <row r="60" spans="2:12" x14ac:dyDescent="0.2">
      <c r="C60" s="24" t="s">
        <v>26</v>
      </c>
      <c r="D60" s="18" t="s">
        <v>27</v>
      </c>
      <c r="E60" s="22"/>
      <c r="F60" s="22"/>
      <c r="G60" s="22"/>
      <c r="H60" s="22"/>
      <c r="I60" s="24"/>
      <c r="J60" s="21"/>
      <c r="K60" s="21">
        <v>44000</v>
      </c>
    </row>
    <row r="61" spans="2:12" x14ac:dyDescent="0.2">
      <c r="C61" s="24" t="s">
        <v>26</v>
      </c>
      <c r="D61" s="18" t="s">
        <v>28</v>
      </c>
      <c r="E61" s="22"/>
      <c r="F61" s="22"/>
      <c r="G61" s="22"/>
      <c r="H61" s="22"/>
      <c r="I61" s="24"/>
      <c r="J61" s="21"/>
      <c r="K61" s="21">
        <v>6500</v>
      </c>
    </row>
    <row r="62" spans="2:12" x14ac:dyDescent="0.2">
      <c r="E62" s="1"/>
    </row>
    <row r="63" spans="2:12" x14ac:dyDescent="0.2">
      <c r="E63" s="1"/>
    </row>
    <row r="64" spans="2:12" x14ac:dyDescent="0.2">
      <c r="E64" s="1"/>
    </row>
    <row r="65" spans="5:5" x14ac:dyDescent="0.2">
      <c r="E65" s="1"/>
    </row>
  </sheetData>
  <mergeCells count="14">
    <mergeCell ref="D60:H60"/>
    <mergeCell ref="D61:H61"/>
    <mergeCell ref="C51:I51"/>
    <mergeCell ref="C52:I52"/>
    <mergeCell ref="C54:J54"/>
    <mergeCell ref="C55:J55"/>
    <mergeCell ref="C56:J56"/>
    <mergeCell ref="D59:H59"/>
    <mergeCell ref="C43:I43"/>
    <mergeCell ref="C44:I44"/>
    <mergeCell ref="C46:I46"/>
    <mergeCell ref="C47:I47"/>
    <mergeCell ref="C48:I48"/>
    <mergeCell ref="C49:I4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Fatih-Emre Tokyay</dc:creator>
  <cp:lastModifiedBy>Fatih-Emre Tokyay</cp:lastModifiedBy>
  <dcterms:created xsi:type="dcterms:W3CDTF">2020-06-22T13:44:58Z</dcterms:created>
  <dcterms:modified xsi:type="dcterms:W3CDTF">2020-06-22T13:45:14Z</dcterms:modified>
</cp:coreProperties>
</file>