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E:\bestanden han\1 Managen\rekenbladen han de feijter edudelta\voorbeeld klas 33 2018\"/>
    </mc:Choice>
  </mc:AlternateContent>
  <xr:revisionPtr revIDLastSave="0" documentId="13_ncr:1_{85861B79-D6F8-4F78-8F87-7D5967A96AD9}" xr6:coauthVersionLast="40" xr6:coauthVersionMax="40" xr10:uidLastSave="{00000000-0000-0000-0000-000000000000}"/>
  <bookViews>
    <workbookView xWindow="0" yWindow="0" windowWidth="23040" windowHeight="10980" activeTab="1" xr2:uid="{540BF72B-4FC8-4FB3-8484-AD11A00262B6}"/>
  </bookViews>
  <sheets>
    <sheet name="Saldo berekening" sheetId="1" r:id="rId1"/>
    <sheet name="kosten vergelijking " sheetId="2" r:id="rId2"/>
  </sheets>
  <externalReferences>
    <externalReference r:id="rId3"/>
  </externalReferences>
  <definedNames>
    <definedName name="_xlnm.Print_Area" localSheetId="1">'kosten vergelijking '!$B$2:$P$24</definedName>
    <definedName name="_xlnm.Print_Area" localSheetId="0">'Saldo berekening'!$A$1:$M$79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4" i="1" l="1"/>
  <c r="M75" i="1" l="1"/>
  <c r="I75" i="1"/>
  <c r="E75" i="1"/>
  <c r="M74" i="1"/>
  <c r="I74" i="1"/>
  <c r="E74" i="1"/>
  <c r="M73" i="1"/>
  <c r="I73" i="1"/>
  <c r="E73" i="1"/>
  <c r="M72" i="1"/>
  <c r="I72" i="1"/>
  <c r="E72" i="1"/>
  <c r="M71" i="1"/>
  <c r="I71" i="1"/>
  <c r="E71" i="1"/>
  <c r="E77" i="1" s="1"/>
  <c r="E11" i="2" s="1"/>
  <c r="M64" i="1"/>
  <c r="I64" i="1"/>
  <c r="E64" i="1"/>
  <c r="M63" i="1"/>
  <c r="I63" i="1"/>
  <c r="E63" i="1"/>
  <c r="M62" i="1"/>
  <c r="I62" i="1"/>
  <c r="E62" i="1"/>
  <c r="M61" i="1"/>
  <c r="I61" i="1"/>
  <c r="E61" i="1"/>
  <c r="M60" i="1"/>
  <c r="I60" i="1"/>
  <c r="D60" i="1"/>
  <c r="L59" i="1"/>
  <c r="M59" i="1" s="1"/>
  <c r="I59" i="1"/>
  <c r="D59" i="1"/>
  <c r="E59" i="1" s="1"/>
  <c r="M57" i="1"/>
  <c r="I57" i="1"/>
  <c r="E57" i="1"/>
  <c r="M56" i="1"/>
  <c r="L55" i="1" s="1"/>
  <c r="I56" i="1"/>
  <c r="H55" i="1" s="1"/>
  <c r="E56" i="1"/>
  <c r="M54" i="1"/>
  <c r="L53" i="1" s="1"/>
  <c r="I54" i="1"/>
  <c r="H53" i="1" s="1"/>
  <c r="E54" i="1"/>
  <c r="D53" i="1" s="1"/>
  <c r="M52" i="1"/>
  <c r="I52" i="1"/>
  <c r="E52" i="1"/>
  <c r="M51" i="1"/>
  <c r="L50" i="1" s="1"/>
  <c r="I51" i="1"/>
  <c r="H50" i="1" s="1"/>
  <c r="E51" i="1"/>
  <c r="M49" i="1"/>
  <c r="I49" i="1"/>
  <c r="E49" i="1"/>
  <c r="M48" i="1"/>
  <c r="I48" i="1"/>
  <c r="E48" i="1"/>
  <c r="M47" i="1"/>
  <c r="I47" i="1"/>
  <c r="E47" i="1"/>
  <c r="M46" i="1"/>
  <c r="I46" i="1"/>
  <c r="E46" i="1"/>
  <c r="M45" i="1"/>
  <c r="I45" i="1"/>
  <c r="E45" i="1"/>
  <c r="M44" i="1"/>
  <c r="I44" i="1"/>
  <c r="E44" i="1"/>
  <c r="M43" i="1"/>
  <c r="I43" i="1"/>
  <c r="E43" i="1"/>
  <c r="M42" i="1"/>
  <c r="I42" i="1"/>
  <c r="E42" i="1"/>
  <c r="M41" i="1"/>
  <c r="I41" i="1"/>
  <c r="E41" i="1"/>
  <c r="M40" i="1"/>
  <c r="I40" i="1"/>
  <c r="E40" i="1"/>
  <c r="M38" i="1"/>
  <c r="I38" i="1"/>
  <c r="E38" i="1"/>
  <c r="M37" i="1"/>
  <c r="I37" i="1"/>
  <c r="E37" i="1"/>
  <c r="M36" i="1"/>
  <c r="I36" i="1"/>
  <c r="E36" i="1"/>
  <c r="M35" i="1"/>
  <c r="I35" i="1"/>
  <c r="E35" i="1"/>
  <c r="M34" i="1"/>
  <c r="I34" i="1"/>
  <c r="E34" i="1"/>
  <c r="M33" i="1"/>
  <c r="I33" i="1"/>
  <c r="E33" i="1"/>
  <c r="M32" i="1"/>
  <c r="I32" i="1"/>
  <c r="E32" i="1"/>
  <c r="M31" i="1"/>
  <c r="I31" i="1"/>
  <c r="E31" i="1"/>
  <c r="M30" i="1"/>
  <c r="I30" i="1"/>
  <c r="E30" i="1"/>
  <c r="M29" i="1"/>
  <c r="I29" i="1"/>
  <c r="E29" i="1"/>
  <c r="M28" i="1"/>
  <c r="I28" i="1"/>
  <c r="E28" i="1"/>
  <c r="M27" i="1"/>
  <c r="I27" i="1"/>
  <c r="E27" i="1"/>
  <c r="M26" i="1"/>
  <c r="I26" i="1"/>
  <c r="H24" i="1" s="1"/>
  <c r="E26" i="1"/>
  <c r="M25" i="1"/>
  <c r="I25" i="1"/>
  <c r="E25" i="1"/>
  <c r="M23" i="1"/>
  <c r="I23" i="1"/>
  <c r="E23" i="1"/>
  <c r="M22" i="1"/>
  <c r="I22" i="1"/>
  <c r="E22" i="1"/>
  <c r="M21" i="1"/>
  <c r="I21" i="1"/>
  <c r="E21" i="1"/>
  <c r="M20" i="1"/>
  <c r="I20" i="1"/>
  <c r="E20" i="1"/>
  <c r="M19" i="1"/>
  <c r="I19" i="1"/>
  <c r="E19" i="1"/>
  <c r="M18" i="1"/>
  <c r="I18" i="1"/>
  <c r="E18" i="1"/>
  <c r="M16" i="1"/>
  <c r="I16" i="1"/>
  <c r="E16" i="1"/>
  <c r="M15" i="1"/>
  <c r="I15" i="1"/>
  <c r="E15" i="1"/>
  <c r="M14" i="1"/>
  <c r="I14" i="1"/>
  <c r="E14" i="1"/>
  <c r="M8" i="1"/>
  <c r="I8" i="1"/>
  <c r="E8" i="1"/>
  <c r="M7" i="1"/>
  <c r="I7" i="1"/>
  <c r="E7" i="1"/>
  <c r="M6" i="1"/>
  <c r="I6" i="1"/>
  <c r="E6" i="1"/>
  <c r="M5" i="1"/>
  <c r="I5" i="1"/>
  <c r="E5" i="1"/>
  <c r="M4" i="1"/>
  <c r="I4" i="1"/>
  <c r="E4" i="1"/>
  <c r="M1" i="1"/>
  <c r="I1" i="1"/>
  <c r="E1" i="1"/>
  <c r="H17" i="1" l="1"/>
  <c r="M10" i="1"/>
  <c r="L17" i="1"/>
  <c r="E10" i="1"/>
  <c r="C4" i="2" s="1"/>
  <c r="L13" i="1"/>
  <c r="E7" i="2"/>
  <c r="H39" i="1"/>
  <c r="L39" i="1"/>
  <c r="H65" i="1"/>
  <c r="M77" i="1"/>
  <c r="I10" i="1"/>
  <c r="D39" i="1"/>
  <c r="E6" i="2" s="1"/>
  <c r="D55" i="1"/>
  <c r="E10" i="2" s="1"/>
  <c r="L24" i="1"/>
  <c r="I77" i="1"/>
  <c r="D17" i="1"/>
  <c r="E8" i="2" s="1"/>
  <c r="D50" i="1"/>
  <c r="E5" i="2" s="1"/>
  <c r="I66" i="1"/>
  <c r="I68" i="1" s="1"/>
  <c r="M66" i="1"/>
  <c r="M68" i="1" s="1"/>
  <c r="M79" i="1" s="1"/>
  <c r="L65" i="1"/>
  <c r="D13" i="1"/>
  <c r="E4" i="2" s="1"/>
  <c r="H13" i="1"/>
  <c r="B60" i="1" l="1"/>
  <c r="E60" i="1" s="1"/>
  <c r="E66" i="1" s="1"/>
  <c r="E68" i="1" s="1"/>
  <c r="E79" i="1" s="1"/>
  <c r="E13" i="2" s="1"/>
  <c r="I79" i="1"/>
  <c r="D65" i="1"/>
  <c r="E9" i="2" s="1"/>
  <c r="E12" i="2" s="1"/>
  <c r="F9" i="2" s="1"/>
  <c r="F6" i="2" l="1"/>
  <c r="E14" i="2"/>
  <c r="F5" i="2"/>
  <c r="F8" i="2"/>
  <c r="F7" i="2"/>
  <c r="F10" i="2"/>
  <c r="F11" i="2"/>
  <c r="F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 de Feijter</author>
    <author>Pascal</author>
    <author>Jacco</author>
  </authors>
  <commentList>
    <comment ref="A1" authorId="0" shapeId="0" xr:uid="{E26F285B-BAE9-49FB-B073-5449417C55FF}">
      <text>
        <r>
          <rPr>
            <b/>
            <sz val="8"/>
            <color indexed="81"/>
            <rFont val="Tahoma"/>
            <family val="2"/>
          </rPr>
          <t>J. de Feijter:</t>
        </r>
        <r>
          <rPr>
            <sz val="8"/>
            <color indexed="81"/>
            <rFont val="Tahoma"/>
            <family val="2"/>
          </rPr>
          <t xml:space="preserve">
</t>
        </r>
        <r>
          <rPr>
            <b/>
            <sz val="14"/>
            <color indexed="81"/>
            <rFont val="Tahoma"/>
            <family val="2"/>
          </rPr>
          <t>Gebruik voor het invullen van de berekeningen ook de FAQ lijst.
Daarin staat hoe je de berekeningen moet maken.</t>
        </r>
      </text>
    </comment>
    <comment ref="B1" authorId="0" shapeId="0" xr:uid="{84D70648-78AB-4430-A1DE-F0E2AFA73909}">
      <text>
        <r>
          <rPr>
            <b/>
            <sz val="8"/>
            <color indexed="81"/>
            <rFont val="Tahoma"/>
            <family val="2"/>
          </rPr>
          <t xml:space="preserve">J. de Feijter:
Vul hier de naam van het gewas in. 
Vul daarna op het blad info de oppervlakte van het gewas in.
</t>
        </r>
      </text>
    </comment>
    <comment ref="F1" authorId="0" shapeId="0" xr:uid="{F7297A84-6C79-45C0-AA2E-66B2AA7AEE76}">
      <text>
        <r>
          <rPr>
            <b/>
            <sz val="8"/>
            <color indexed="81"/>
            <rFont val="Tahoma"/>
            <family val="2"/>
          </rPr>
          <t xml:space="preserve">J. de Feijter:
Vul hier de naam van het gewas in. 
Vul daarna op het blad info de oppervlakte van het gewas in.
</t>
        </r>
      </text>
    </comment>
    <comment ref="J1" authorId="0" shapeId="0" xr:uid="{39F6E1BF-1F4D-4922-BD75-C828C74B3C98}">
      <text>
        <r>
          <rPr>
            <b/>
            <sz val="8"/>
            <color indexed="81"/>
            <rFont val="Tahoma"/>
            <family val="2"/>
          </rPr>
          <t xml:space="preserve">J. de Feijter:
Vul hier de naam van het gewas in. 
Vul daarna op het blad info de oppervlakte van het gewas in.
</t>
        </r>
      </text>
    </comment>
    <comment ref="A2" authorId="0" shapeId="0" xr:uid="{8FBC8291-DE71-48E1-BB87-3A6EF704BF7B}">
      <text>
        <r>
          <rPr>
            <b/>
            <sz val="8"/>
            <color indexed="81"/>
            <rFont val="Tahoma"/>
            <family val="2"/>
          </rPr>
          <t>J. de Feijter:</t>
        </r>
        <r>
          <rPr>
            <sz val="8"/>
            <color indexed="81"/>
            <rFont val="Tahoma"/>
            <family val="2"/>
          </rPr>
          <t xml:space="preserve">
Een saldo reken je altijd uit per ha gewas. Dus alle gegevens per ha invoeren.
De hoeveelheid x de prijs geeft het bedrag.
In de kolom achter de hoeveelheid kun je de eenheid zetten. B.v. kg of st (stuk) of l (liter).
Ga nauwkeurig na wat de saldogegevens van het bpv bedrijf zijn. Gebruik de kwin als lijdraad om geen zaken over het hoofd te zien.</t>
        </r>
      </text>
    </comment>
    <comment ref="E4" authorId="1" shapeId="0" xr:uid="{479554C5-DCE7-40F3-B403-A29F14BD98F5}">
      <text>
        <r>
          <rPr>
            <b/>
            <sz val="8"/>
            <color indexed="81"/>
            <rFont val="Tahoma"/>
            <family val="2"/>
          </rPr>
          <t>Goed</t>
        </r>
      </text>
    </comment>
    <comment ref="I4" authorId="1" shapeId="0" xr:uid="{F31C58A7-6888-4966-B20B-B573207CD0D1}">
      <text>
        <r>
          <rPr>
            <b/>
            <sz val="8"/>
            <color indexed="81"/>
            <rFont val="Tahoma"/>
            <family val="2"/>
          </rPr>
          <t>Goed</t>
        </r>
      </text>
    </comment>
    <comment ref="M4" authorId="1" shapeId="0" xr:uid="{1BD6D0F4-6140-4472-996A-AE9EA5D100E1}">
      <text>
        <r>
          <rPr>
            <b/>
            <sz val="8"/>
            <color indexed="81"/>
            <rFont val="Tahoma"/>
            <family val="2"/>
          </rPr>
          <t>Goed</t>
        </r>
      </text>
    </comment>
    <comment ref="E5" authorId="1" shapeId="0" xr:uid="{DE9D7C30-2502-40A0-BC38-3588606A63D8}">
      <text>
        <r>
          <rPr>
            <b/>
            <sz val="8"/>
            <color indexed="81"/>
            <rFont val="Tahoma"/>
            <family val="2"/>
          </rPr>
          <t>Goed</t>
        </r>
      </text>
    </comment>
    <comment ref="I5" authorId="1" shapeId="0" xr:uid="{9ADB9603-E13B-4A04-AEC5-F98A6351C8CA}">
      <text>
        <r>
          <rPr>
            <b/>
            <sz val="8"/>
            <color indexed="81"/>
            <rFont val="Tahoma"/>
            <family val="2"/>
          </rPr>
          <t>Goed</t>
        </r>
      </text>
    </comment>
    <comment ref="M5" authorId="1" shapeId="0" xr:uid="{E640AB3F-D8D9-4BE4-90A1-51140797BC37}">
      <text>
        <r>
          <rPr>
            <b/>
            <sz val="8"/>
            <color indexed="81"/>
            <rFont val="Tahoma"/>
            <family val="2"/>
          </rPr>
          <t>Goed</t>
        </r>
      </text>
    </comment>
    <comment ref="E6" authorId="1" shapeId="0" xr:uid="{0411E534-3ECF-4CD7-B6C8-E611AFEB3322}">
      <text>
        <r>
          <rPr>
            <b/>
            <sz val="8"/>
            <color indexed="81"/>
            <rFont val="Tahoma"/>
            <family val="2"/>
          </rPr>
          <t>Goed</t>
        </r>
      </text>
    </comment>
    <comment ref="I6" authorId="1" shapeId="0" xr:uid="{32FA33BB-FD23-46F0-84B8-961FCF71CF5D}">
      <text>
        <r>
          <rPr>
            <b/>
            <sz val="8"/>
            <color indexed="81"/>
            <rFont val="Tahoma"/>
            <family val="2"/>
          </rPr>
          <t>Goed</t>
        </r>
      </text>
    </comment>
    <comment ref="M6" authorId="1" shapeId="0" xr:uid="{70AFF4EA-C719-4212-AD1C-6AEBA7D13DF0}">
      <text>
        <r>
          <rPr>
            <b/>
            <sz val="8"/>
            <color indexed="81"/>
            <rFont val="Tahoma"/>
            <family val="2"/>
          </rPr>
          <t>Goed</t>
        </r>
      </text>
    </comment>
    <comment ref="E7" authorId="1" shapeId="0" xr:uid="{9E248A14-7E14-41E0-89EA-DF1D2B4CCA90}">
      <text>
        <r>
          <rPr>
            <b/>
            <sz val="8"/>
            <color indexed="81"/>
            <rFont val="Tahoma"/>
            <family val="2"/>
          </rPr>
          <t>Goed</t>
        </r>
      </text>
    </comment>
    <comment ref="I7" authorId="1" shapeId="0" xr:uid="{5C7E3504-54CF-4501-B9A9-E5D3FEA8A9E4}">
      <text>
        <r>
          <rPr>
            <b/>
            <sz val="8"/>
            <color indexed="81"/>
            <rFont val="Tahoma"/>
            <family val="2"/>
          </rPr>
          <t>Goed</t>
        </r>
      </text>
    </comment>
    <comment ref="M7" authorId="1" shapeId="0" xr:uid="{F0BADD21-D532-4441-B815-94295D45261F}">
      <text>
        <r>
          <rPr>
            <b/>
            <sz val="8"/>
            <color indexed="81"/>
            <rFont val="Tahoma"/>
            <family val="2"/>
          </rPr>
          <t>Goed</t>
        </r>
      </text>
    </comment>
    <comment ref="E8" authorId="1" shapeId="0" xr:uid="{CCF14A0F-DBC5-4729-93CC-6B041EDF391E}">
      <text>
        <r>
          <rPr>
            <b/>
            <sz val="8"/>
            <color indexed="81"/>
            <rFont val="Tahoma"/>
            <family val="2"/>
          </rPr>
          <t>Goed</t>
        </r>
      </text>
    </comment>
    <comment ref="I8" authorId="1" shapeId="0" xr:uid="{8D32A3BC-03C3-495C-BABD-09796EFBC558}">
      <text>
        <r>
          <rPr>
            <b/>
            <sz val="8"/>
            <color indexed="81"/>
            <rFont val="Tahoma"/>
            <family val="2"/>
          </rPr>
          <t>Goed</t>
        </r>
      </text>
    </comment>
    <comment ref="M8" authorId="1" shapeId="0" xr:uid="{AD48136C-2624-425E-8B05-2A34F5DAC185}">
      <text>
        <r>
          <rPr>
            <b/>
            <sz val="8"/>
            <color indexed="81"/>
            <rFont val="Tahoma"/>
            <family val="2"/>
          </rPr>
          <t>Goed</t>
        </r>
      </text>
    </comment>
    <comment ref="E10" authorId="1" shapeId="0" xr:uid="{B6800DEA-0AF9-418A-A6E4-0E44111BD7FB}">
      <text>
        <r>
          <rPr>
            <b/>
            <sz val="8"/>
            <color indexed="81"/>
            <rFont val="Tahoma"/>
            <family val="2"/>
          </rPr>
          <t>Goed</t>
        </r>
      </text>
    </comment>
    <comment ref="I10" authorId="1" shapeId="0" xr:uid="{5A4C25A0-ACB6-4B6F-993D-9BEEF85DE8BA}">
      <text>
        <r>
          <rPr>
            <b/>
            <sz val="8"/>
            <color indexed="81"/>
            <rFont val="Tahoma"/>
            <family val="2"/>
          </rPr>
          <t>Goed</t>
        </r>
      </text>
    </comment>
    <comment ref="M10" authorId="1" shapeId="0" xr:uid="{85205739-ECC9-483C-9D2A-E8012B4B0782}">
      <text>
        <r>
          <rPr>
            <b/>
            <sz val="8"/>
            <color indexed="81"/>
            <rFont val="Tahoma"/>
            <family val="2"/>
          </rPr>
          <t>Goed</t>
        </r>
      </text>
    </comment>
    <comment ref="E14" authorId="1" shapeId="0" xr:uid="{8D75CB65-155A-4280-8CFC-0C7575F5D16D}">
      <text>
        <r>
          <rPr>
            <b/>
            <sz val="8"/>
            <color indexed="81"/>
            <rFont val="Tahoma"/>
            <family val="2"/>
          </rPr>
          <t>Goed</t>
        </r>
      </text>
    </comment>
    <comment ref="I14" authorId="1" shapeId="0" xr:uid="{97992C78-F99F-4775-9912-1C6F1002DB92}">
      <text>
        <r>
          <rPr>
            <b/>
            <sz val="8"/>
            <color indexed="81"/>
            <rFont val="Tahoma"/>
            <family val="2"/>
          </rPr>
          <t>Goed</t>
        </r>
      </text>
    </comment>
    <comment ref="M14" authorId="1" shapeId="0" xr:uid="{0471D85B-63F5-469B-BE16-F0118B2EC052}">
      <text>
        <r>
          <rPr>
            <b/>
            <sz val="8"/>
            <color indexed="81"/>
            <rFont val="Tahoma"/>
            <family val="2"/>
          </rPr>
          <t>Goed</t>
        </r>
      </text>
    </comment>
    <comment ref="E15" authorId="1" shapeId="0" xr:uid="{20973975-5D68-4013-888E-E7D20255E1D9}">
      <text>
        <r>
          <rPr>
            <b/>
            <sz val="8"/>
            <color indexed="81"/>
            <rFont val="Tahoma"/>
            <family val="2"/>
          </rPr>
          <t>Goed</t>
        </r>
      </text>
    </comment>
    <comment ref="I15" authorId="1" shapeId="0" xr:uid="{62AF0EE4-B321-4737-9CB7-6417B67CDC6D}">
      <text>
        <r>
          <rPr>
            <b/>
            <sz val="8"/>
            <color indexed="81"/>
            <rFont val="Tahoma"/>
            <family val="2"/>
          </rPr>
          <t>Goed</t>
        </r>
      </text>
    </comment>
    <comment ref="M15" authorId="1" shapeId="0" xr:uid="{7EEFAC81-6C00-4C07-A3C0-50EEF918AB14}">
      <text>
        <r>
          <rPr>
            <b/>
            <sz val="8"/>
            <color indexed="81"/>
            <rFont val="Tahoma"/>
            <family val="2"/>
          </rPr>
          <t>Goed</t>
        </r>
      </text>
    </comment>
    <comment ref="E16" authorId="1" shapeId="0" xr:uid="{CA9FADF4-99BC-42AE-B1EE-9DFE8361C066}">
      <text>
        <r>
          <rPr>
            <b/>
            <sz val="8"/>
            <color indexed="81"/>
            <rFont val="Tahoma"/>
            <family val="2"/>
          </rPr>
          <t>Goed</t>
        </r>
      </text>
    </comment>
    <comment ref="I16" authorId="1" shapeId="0" xr:uid="{98F94C18-73B2-4A76-9E5F-92726612D0A7}">
      <text>
        <r>
          <rPr>
            <b/>
            <sz val="8"/>
            <color indexed="81"/>
            <rFont val="Tahoma"/>
            <family val="2"/>
          </rPr>
          <t>Goed</t>
        </r>
      </text>
    </comment>
    <comment ref="M16" authorId="1" shapeId="0" xr:uid="{88D79059-3EDE-45B9-AB53-A5CCE05DABC7}">
      <text>
        <r>
          <rPr>
            <b/>
            <sz val="8"/>
            <color indexed="81"/>
            <rFont val="Tahoma"/>
            <family val="2"/>
          </rPr>
          <t>Goed</t>
        </r>
      </text>
    </comment>
    <comment ref="E18" authorId="1" shapeId="0" xr:uid="{48941F1D-8A97-4A01-B866-2147DF656013}">
      <text>
        <r>
          <rPr>
            <b/>
            <sz val="8"/>
            <color indexed="81"/>
            <rFont val="Tahoma"/>
            <family val="2"/>
          </rPr>
          <t>Goed</t>
        </r>
      </text>
    </comment>
    <comment ref="I18" authorId="1" shapeId="0" xr:uid="{57148EAD-9383-4EF0-BC93-F451794DA704}">
      <text>
        <r>
          <rPr>
            <b/>
            <sz val="8"/>
            <color indexed="81"/>
            <rFont val="Tahoma"/>
            <family val="2"/>
          </rPr>
          <t>Goed</t>
        </r>
      </text>
    </comment>
    <comment ref="M18" authorId="1" shapeId="0" xr:uid="{AFDD92B3-FDCD-4390-B3E7-7BFFB8C659D0}">
      <text>
        <r>
          <rPr>
            <b/>
            <sz val="8"/>
            <color indexed="81"/>
            <rFont val="Tahoma"/>
            <family val="2"/>
          </rPr>
          <t>Goed</t>
        </r>
      </text>
    </comment>
    <comment ref="E19" authorId="1" shapeId="0" xr:uid="{C39EECD7-B03D-4A96-8E98-46A6C0420172}">
      <text>
        <r>
          <rPr>
            <b/>
            <sz val="8"/>
            <color indexed="81"/>
            <rFont val="Tahoma"/>
            <family val="2"/>
          </rPr>
          <t>Goed</t>
        </r>
      </text>
    </comment>
    <comment ref="I19" authorId="1" shapeId="0" xr:uid="{097BF409-582F-4C6F-A120-33B88AEBA443}">
      <text>
        <r>
          <rPr>
            <b/>
            <sz val="8"/>
            <color indexed="81"/>
            <rFont val="Tahoma"/>
            <family val="2"/>
          </rPr>
          <t>Goed</t>
        </r>
      </text>
    </comment>
    <comment ref="M19" authorId="1" shapeId="0" xr:uid="{57E34E01-75E0-4318-A11A-CFA692293BBF}">
      <text>
        <r>
          <rPr>
            <b/>
            <sz val="8"/>
            <color indexed="81"/>
            <rFont val="Tahoma"/>
            <family val="2"/>
          </rPr>
          <t>Goed</t>
        </r>
      </text>
    </comment>
    <comment ref="E20" authorId="1" shapeId="0" xr:uid="{E6A478D7-642E-4F84-A288-BB936101AAA3}">
      <text>
        <r>
          <rPr>
            <b/>
            <sz val="8"/>
            <color indexed="81"/>
            <rFont val="Tahoma"/>
            <family val="2"/>
          </rPr>
          <t>Goed</t>
        </r>
      </text>
    </comment>
    <comment ref="I20" authorId="1" shapeId="0" xr:uid="{AC7E941D-6D5D-4636-B2E2-66DDE85FB04A}">
      <text>
        <r>
          <rPr>
            <b/>
            <sz val="8"/>
            <color indexed="81"/>
            <rFont val="Tahoma"/>
            <family val="2"/>
          </rPr>
          <t>Goed</t>
        </r>
      </text>
    </comment>
    <comment ref="M20" authorId="1" shapeId="0" xr:uid="{2A6401E7-8740-40CE-A9B2-F5EDED6E1CD1}">
      <text>
        <r>
          <rPr>
            <b/>
            <sz val="8"/>
            <color indexed="81"/>
            <rFont val="Tahoma"/>
            <family val="2"/>
          </rPr>
          <t>Goed</t>
        </r>
      </text>
    </comment>
    <comment ref="E21" authorId="1" shapeId="0" xr:uid="{E048E96B-FDA0-4326-BD40-BE89ECF10FEF}">
      <text>
        <r>
          <rPr>
            <b/>
            <sz val="8"/>
            <color indexed="81"/>
            <rFont val="Tahoma"/>
            <family val="2"/>
          </rPr>
          <t>Goed</t>
        </r>
      </text>
    </comment>
    <comment ref="I21" authorId="1" shapeId="0" xr:uid="{6027783A-7FED-41A4-851C-E50716E8F6D1}">
      <text>
        <r>
          <rPr>
            <b/>
            <sz val="8"/>
            <color indexed="81"/>
            <rFont val="Tahoma"/>
            <family val="2"/>
          </rPr>
          <t>Goed</t>
        </r>
      </text>
    </comment>
    <comment ref="M21" authorId="1" shapeId="0" xr:uid="{D18008E5-7136-4F86-9A80-7F5162BD7FA0}">
      <text>
        <r>
          <rPr>
            <b/>
            <sz val="8"/>
            <color indexed="81"/>
            <rFont val="Tahoma"/>
            <family val="2"/>
          </rPr>
          <t>Goed</t>
        </r>
      </text>
    </comment>
    <comment ref="E22" authorId="1" shapeId="0" xr:uid="{B660438F-2BF2-42CE-B690-425BA0FED6CB}">
      <text>
        <r>
          <rPr>
            <b/>
            <sz val="8"/>
            <color indexed="81"/>
            <rFont val="Tahoma"/>
            <family val="2"/>
          </rPr>
          <t>Goed</t>
        </r>
      </text>
    </comment>
    <comment ref="I22" authorId="1" shapeId="0" xr:uid="{F6895A3C-105B-4406-9E18-D9584DAF8859}">
      <text>
        <r>
          <rPr>
            <b/>
            <sz val="8"/>
            <color indexed="81"/>
            <rFont val="Tahoma"/>
            <family val="2"/>
          </rPr>
          <t>Goed</t>
        </r>
      </text>
    </comment>
    <comment ref="M22" authorId="1" shapeId="0" xr:uid="{6E686A0D-7ABE-4FAC-ACA7-3FFA8F4A645D}">
      <text>
        <r>
          <rPr>
            <b/>
            <sz val="8"/>
            <color indexed="81"/>
            <rFont val="Tahoma"/>
            <family val="2"/>
          </rPr>
          <t>Goed</t>
        </r>
      </text>
    </comment>
    <comment ref="E23" authorId="1" shapeId="0" xr:uid="{43B4A956-D588-44BF-8A4F-6A83DA8424F7}">
      <text>
        <r>
          <rPr>
            <b/>
            <sz val="8"/>
            <color indexed="81"/>
            <rFont val="Tahoma"/>
            <family val="2"/>
          </rPr>
          <t>Goed</t>
        </r>
      </text>
    </comment>
    <comment ref="I23" authorId="1" shapeId="0" xr:uid="{AAE39801-406F-4A19-B211-DC8A5EEE89A8}">
      <text>
        <r>
          <rPr>
            <b/>
            <sz val="8"/>
            <color indexed="81"/>
            <rFont val="Tahoma"/>
            <family val="2"/>
          </rPr>
          <t>Goed</t>
        </r>
      </text>
    </comment>
    <comment ref="M23" authorId="1" shapeId="0" xr:uid="{407524CA-BEF6-4A9B-B680-C0D610678554}">
      <text>
        <r>
          <rPr>
            <b/>
            <sz val="8"/>
            <color indexed="81"/>
            <rFont val="Tahoma"/>
            <family val="2"/>
          </rPr>
          <t>Goed</t>
        </r>
      </text>
    </comment>
    <comment ref="E25" authorId="1" shapeId="0" xr:uid="{D273BCD2-079E-466E-9A7D-E16A4F1A5BE9}">
      <text>
        <r>
          <rPr>
            <b/>
            <sz val="8"/>
            <color indexed="81"/>
            <rFont val="Tahoma"/>
            <family val="2"/>
          </rPr>
          <t>Goed</t>
        </r>
      </text>
    </comment>
    <comment ref="I25" authorId="1" shapeId="0" xr:uid="{D8EB72D7-ED6F-4F3B-88A1-1EB7F3CD133C}">
      <text>
        <r>
          <rPr>
            <b/>
            <sz val="8"/>
            <color indexed="81"/>
            <rFont val="Tahoma"/>
            <family val="2"/>
          </rPr>
          <t>Goed</t>
        </r>
      </text>
    </comment>
    <comment ref="M25" authorId="1" shapeId="0" xr:uid="{86E38ECA-FDCE-4391-B50E-FA516DEC0961}">
      <text>
        <r>
          <rPr>
            <b/>
            <sz val="8"/>
            <color indexed="81"/>
            <rFont val="Tahoma"/>
            <family val="2"/>
          </rPr>
          <t>Goed</t>
        </r>
      </text>
    </comment>
    <comment ref="E26" authorId="1" shapeId="0" xr:uid="{87FBB9FC-AFC8-4D23-851D-B0D8EF4F0378}">
      <text>
        <r>
          <rPr>
            <b/>
            <sz val="8"/>
            <color indexed="81"/>
            <rFont val="Tahoma"/>
            <family val="2"/>
          </rPr>
          <t>Goed</t>
        </r>
      </text>
    </comment>
    <comment ref="I26" authorId="1" shapeId="0" xr:uid="{EC485868-4190-41F0-95CB-96DBF9F78BAE}">
      <text>
        <r>
          <rPr>
            <b/>
            <sz val="8"/>
            <color indexed="81"/>
            <rFont val="Tahoma"/>
            <family val="2"/>
          </rPr>
          <t>Goed</t>
        </r>
      </text>
    </comment>
    <comment ref="M26" authorId="1" shapeId="0" xr:uid="{A9EB6AA6-63E0-4DEB-848C-AEA57AF2C8A4}">
      <text>
        <r>
          <rPr>
            <b/>
            <sz val="8"/>
            <color indexed="81"/>
            <rFont val="Tahoma"/>
            <family val="2"/>
          </rPr>
          <t>Goed</t>
        </r>
      </text>
    </comment>
    <comment ref="E27" authorId="1" shapeId="0" xr:uid="{79F8E826-2CFD-4A63-B272-1632EB6DB881}">
      <text>
        <r>
          <rPr>
            <b/>
            <sz val="8"/>
            <color indexed="81"/>
            <rFont val="Tahoma"/>
            <family val="2"/>
          </rPr>
          <t>Goed</t>
        </r>
      </text>
    </comment>
    <comment ref="I27" authorId="1" shapeId="0" xr:uid="{4BFD6A7B-DE6B-4972-B5F3-7527C49E00E1}">
      <text>
        <r>
          <rPr>
            <b/>
            <sz val="8"/>
            <color indexed="81"/>
            <rFont val="Tahoma"/>
            <family val="2"/>
          </rPr>
          <t>Goed</t>
        </r>
      </text>
    </comment>
    <comment ref="M27" authorId="1" shapeId="0" xr:uid="{87B72DDD-3118-49EB-9B45-AA2F969B4C74}">
      <text>
        <r>
          <rPr>
            <b/>
            <sz val="8"/>
            <color indexed="81"/>
            <rFont val="Tahoma"/>
            <family val="2"/>
          </rPr>
          <t>Goed</t>
        </r>
      </text>
    </comment>
    <comment ref="E28" authorId="1" shapeId="0" xr:uid="{24217E58-417B-43F9-A40C-BFC98C9402C3}">
      <text>
        <r>
          <rPr>
            <b/>
            <sz val="8"/>
            <color indexed="81"/>
            <rFont val="Tahoma"/>
            <family val="2"/>
          </rPr>
          <t>Goed</t>
        </r>
      </text>
    </comment>
    <comment ref="I28" authorId="1" shapeId="0" xr:uid="{07E49678-4C67-4299-8D5F-346047D25751}">
      <text>
        <r>
          <rPr>
            <b/>
            <sz val="8"/>
            <color indexed="81"/>
            <rFont val="Tahoma"/>
            <family val="2"/>
          </rPr>
          <t>Goed</t>
        </r>
      </text>
    </comment>
    <comment ref="M28" authorId="1" shapeId="0" xr:uid="{BA9C9967-4405-47C0-BDE9-2B0D31613DA1}">
      <text>
        <r>
          <rPr>
            <b/>
            <sz val="8"/>
            <color indexed="81"/>
            <rFont val="Tahoma"/>
            <family val="2"/>
          </rPr>
          <t>Goed</t>
        </r>
      </text>
    </comment>
    <comment ref="E29" authorId="1" shapeId="0" xr:uid="{E3C22E32-E057-4A95-9AE1-830F93C1F8FA}">
      <text>
        <r>
          <rPr>
            <b/>
            <sz val="8"/>
            <color indexed="81"/>
            <rFont val="Tahoma"/>
            <family val="2"/>
          </rPr>
          <t>Goed</t>
        </r>
      </text>
    </comment>
    <comment ref="I29" authorId="1" shapeId="0" xr:uid="{E424686B-7068-40C9-9DC8-6FE2A580FC6B}">
      <text>
        <r>
          <rPr>
            <b/>
            <sz val="8"/>
            <color indexed="81"/>
            <rFont val="Tahoma"/>
            <family val="2"/>
          </rPr>
          <t>Goed</t>
        </r>
      </text>
    </comment>
    <comment ref="M29" authorId="1" shapeId="0" xr:uid="{B0CCB3AE-D13C-4750-A41B-A2CCEE59E3FB}">
      <text>
        <r>
          <rPr>
            <b/>
            <sz val="8"/>
            <color indexed="81"/>
            <rFont val="Tahoma"/>
            <family val="2"/>
          </rPr>
          <t>Goed</t>
        </r>
      </text>
    </comment>
    <comment ref="E30" authorId="1" shapeId="0" xr:uid="{F5AEE42A-8111-428E-B7E3-11B3006F46AE}">
      <text>
        <r>
          <rPr>
            <b/>
            <sz val="8"/>
            <color indexed="81"/>
            <rFont val="Tahoma"/>
            <family val="2"/>
          </rPr>
          <t>Goed</t>
        </r>
      </text>
    </comment>
    <comment ref="I30" authorId="1" shapeId="0" xr:uid="{AE60AAE4-264E-4A04-BC8A-1F4F01E5061F}">
      <text>
        <r>
          <rPr>
            <b/>
            <sz val="8"/>
            <color indexed="81"/>
            <rFont val="Tahoma"/>
            <family val="2"/>
          </rPr>
          <t>Goed</t>
        </r>
      </text>
    </comment>
    <comment ref="M30" authorId="1" shapeId="0" xr:uid="{E2113E41-1DD4-47C3-BA89-579CE1610D2F}">
      <text>
        <r>
          <rPr>
            <b/>
            <sz val="8"/>
            <color indexed="81"/>
            <rFont val="Tahoma"/>
            <family val="2"/>
          </rPr>
          <t>Goed</t>
        </r>
      </text>
    </comment>
    <comment ref="E31" authorId="1" shapeId="0" xr:uid="{CB59DAAA-0E03-4381-9CA9-AC8310CDE3A1}">
      <text>
        <r>
          <rPr>
            <b/>
            <sz val="8"/>
            <color indexed="81"/>
            <rFont val="Tahoma"/>
            <family val="2"/>
          </rPr>
          <t>Goed</t>
        </r>
      </text>
    </comment>
    <comment ref="I31" authorId="1" shapeId="0" xr:uid="{E13ACE1B-30CF-40AF-A31B-3549908DD918}">
      <text>
        <r>
          <rPr>
            <b/>
            <sz val="8"/>
            <color indexed="81"/>
            <rFont val="Tahoma"/>
            <family val="2"/>
          </rPr>
          <t>Goed</t>
        </r>
      </text>
    </comment>
    <comment ref="M31" authorId="1" shapeId="0" xr:uid="{BADC32B5-8A0A-48FB-B82D-C9F693AA977B}">
      <text>
        <r>
          <rPr>
            <b/>
            <sz val="8"/>
            <color indexed="81"/>
            <rFont val="Tahoma"/>
            <family val="2"/>
          </rPr>
          <t>Goed</t>
        </r>
      </text>
    </comment>
    <comment ref="E32" authorId="1" shapeId="0" xr:uid="{F50B7A15-30D5-45F1-B11F-F7DDDBF10663}">
      <text>
        <r>
          <rPr>
            <b/>
            <sz val="8"/>
            <color indexed="81"/>
            <rFont val="Tahoma"/>
            <family val="2"/>
          </rPr>
          <t>Goed</t>
        </r>
      </text>
    </comment>
    <comment ref="I32" authorId="1" shapeId="0" xr:uid="{8001E77F-53D7-4C12-9A02-E1E4338BB1BE}">
      <text>
        <r>
          <rPr>
            <b/>
            <sz val="8"/>
            <color indexed="81"/>
            <rFont val="Tahoma"/>
            <family val="2"/>
          </rPr>
          <t>Goed</t>
        </r>
      </text>
    </comment>
    <comment ref="M32" authorId="1" shapeId="0" xr:uid="{CCE5433C-0B68-44D3-9DDD-B89D09EAD080}">
      <text>
        <r>
          <rPr>
            <b/>
            <sz val="8"/>
            <color indexed="81"/>
            <rFont val="Tahoma"/>
            <family val="2"/>
          </rPr>
          <t>Goed</t>
        </r>
      </text>
    </comment>
    <comment ref="E33" authorId="1" shapeId="0" xr:uid="{4048A9AE-CAEB-4559-8BBF-B68E6166C196}">
      <text>
        <r>
          <rPr>
            <b/>
            <sz val="8"/>
            <color indexed="81"/>
            <rFont val="Tahoma"/>
            <family val="2"/>
          </rPr>
          <t>Goed</t>
        </r>
      </text>
    </comment>
    <comment ref="I33" authorId="1" shapeId="0" xr:uid="{C319C209-2230-43E6-A69F-5B8599B84901}">
      <text>
        <r>
          <rPr>
            <b/>
            <sz val="8"/>
            <color indexed="81"/>
            <rFont val="Tahoma"/>
            <family val="2"/>
          </rPr>
          <t>Goed</t>
        </r>
      </text>
    </comment>
    <comment ref="M33" authorId="1" shapeId="0" xr:uid="{D9C8175A-4A86-4DC5-B027-648E5228C42E}">
      <text>
        <r>
          <rPr>
            <b/>
            <sz val="8"/>
            <color indexed="81"/>
            <rFont val="Tahoma"/>
            <family val="2"/>
          </rPr>
          <t>Goed</t>
        </r>
      </text>
    </comment>
    <comment ref="E34" authorId="1" shapeId="0" xr:uid="{1CB574FE-64C0-4400-BA3B-D4E60D4FF3EC}">
      <text>
        <r>
          <rPr>
            <b/>
            <sz val="8"/>
            <color indexed="81"/>
            <rFont val="Tahoma"/>
            <family val="2"/>
          </rPr>
          <t>Goed</t>
        </r>
      </text>
    </comment>
    <comment ref="I34" authorId="1" shapeId="0" xr:uid="{110E08F0-BB11-4281-9075-73A641B3D8A0}">
      <text>
        <r>
          <rPr>
            <b/>
            <sz val="8"/>
            <color indexed="81"/>
            <rFont val="Tahoma"/>
            <family val="2"/>
          </rPr>
          <t>Goed</t>
        </r>
      </text>
    </comment>
    <comment ref="M34" authorId="1" shapeId="0" xr:uid="{A6A86AF1-EA7C-43D1-BFE6-6870859DC6BC}">
      <text>
        <r>
          <rPr>
            <b/>
            <sz val="8"/>
            <color indexed="81"/>
            <rFont val="Tahoma"/>
            <family val="2"/>
          </rPr>
          <t>Goed</t>
        </r>
      </text>
    </comment>
    <comment ref="E35" authorId="1" shapeId="0" xr:uid="{9633D66F-D926-4322-BD95-EC66FB2753C4}">
      <text>
        <r>
          <rPr>
            <b/>
            <sz val="8"/>
            <color indexed="81"/>
            <rFont val="Tahoma"/>
            <family val="2"/>
          </rPr>
          <t>Goed</t>
        </r>
      </text>
    </comment>
    <comment ref="I35" authorId="1" shapeId="0" xr:uid="{26C5E5DC-E3A0-47EA-B9D1-3213C1F430C4}">
      <text>
        <r>
          <rPr>
            <b/>
            <sz val="8"/>
            <color indexed="81"/>
            <rFont val="Tahoma"/>
            <family val="2"/>
          </rPr>
          <t>Goed</t>
        </r>
      </text>
    </comment>
    <comment ref="M35" authorId="1" shapeId="0" xr:uid="{5519CEE5-B097-4FBB-8592-56B72977B92A}">
      <text>
        <r>
          <rPr>
            <b/>
            <sz val="8"/>
            <color indexed="81"/>
            <rFont val="Tahoma"/>
            <family val="2"/>
          </rPr>
          <t>Goed</t>
        </r>
      </text>
    </comment>
    <comment ref="E36" authorId="1" shapeId="0" xr:uid="{94F9ECDD-F3D6-4601-A1A0-875B46416CC1}">
      <text>
        <r>
          <rPr>
            <b/>
            <sz val="8"/>
            <color indexed="81"/>
            <rFont val="Tahoma"/>
            <family val="2"/>
          </rPr>
          <t>Goed</t>
        </r>
      </text>
    </comment>
    <comment ref="I36" authorId="1" shapeId="0" xr:uid="{A3A9CC22-AFEA-42BC-BB47-571D99C08C88}">
      <text>
        <r>
          <rPr>
            <b/>
            <sz val="8"/>
            <color indexed="81"/>
            <rFont val="Tahoma"/>
            <family val="2"/>
          </rPr>
          <t>Goed</t>
        </r>
      </text>
    </comment>
    <comment ref="M36" authorId="1" shapeId="0" xr:uid="{30D691B5-DA0A-4462-A7EF-806DEE1467DD}">
      <text>
        <r>
          <rPr>
            <b/>
            <sz val="8"/>
            <color indexed="81"/>
            <rFont val="Tahoma"/>
            <family val="2"/>
          </rPr>
          <t>Goed</t>
        </r>
      </text>
    </comment>
    <comment ref="E37" authorId="1" shapeId="0" xr:uid="{092E8B43-0725-4A27-A36B-68AADB1B89B8}">
      <text>
        <r>
          <rPr>
            <b/>
            <sz val="8"/>
            <color indexed="81"/>
            <rFont val="Tahoma"/>
            <family val="2"/>
          </rPr>
          <t>Goed</t>
        </r>
      </text>
    </comment>
    <comment ref="I37" authorId="1" shapeId="0" xr:uid="{D2D874A3-BBEC-42BF-89EC-BB2DEC380CC2}">
      <text>
        <r>
          <rPr>
            <b/>
            <sz val="8"/>
            <color indexed="81"/>
            <rFont val="Tahoma"/>
            <family val="2"/>
          </rPr>
          <t>Goed</t>
        </r>
      </text>
    </comment>
    <comment ref="M37" authorId="1" shapeId="0" xr:uid="{9B1876DB-E5AB-48BB-982B-D4BAABBB9671}">
      <text>
        <r>
          <rPr>
            <b/>
            <sz val="8"/>
            <color indexed="81"/>
            <rFont val="Tahoma"/>
            <family val="2"/>
          </rPr>
          <t>Goed</t>
        </r>
      </text>
    </comment>
    <comment ref="E38" authorId="1" shapeId="0" xr:uid="{E9E2682C-13A7-4D42-8A7A-6F97F2FB52B3}">
      <text>
        <r>
          <rPr>
            <b/>
            <sz val="8"/>
            <color indexed="81"/>
            <rFont val="Tahoma"/>
            <family val="2"/>
          </rPr>
          <t>Goed</t>
        </r>
      </text>
    </comment>
    <comment ref="I38" authorId="1" shapeId="0" xr:uid="{CF0C0790-DB59-4965-8AE4-450BE5ED188E}">
      <text>
        <r>
          <rPr>
            <b/>
            <sz val="8"/>
            <color indexed="81"/>
            <rFont val="Tahoma"/>
            <family val="2"/>
          </rPr>
          <t>Goed</t>
        </r>
      </text>
    </comment>
    <comment ref="M38" authorId="1" shapeId="0" xr:uid="{9E9AE108-AB3C-454E-BE45-744F15D01B8F}">
      <text>
        <r>
          <rPr>
            <b/>
            <sz val="8"/>
            <color indexed="81"/>
            <rFont val="Tahoma"/>
            <family val="2"/>
          </rPr>
          <t>Goed</t>
        </r>
      </text>
    </comment>
    <comment ref="E40" authorId="1" shapeId="0" xr:uid="{B7F793C9-AA39-45A2-B6A1-52BE648A267B}">
      <text>
        <r>
          <rPr>
            <b/>
            <sz val="8"/>
            <color indexed="81"/>
            <rFont val="Tahoma"/>
            <family val="2"/>
          </rPr>
          <t>Goed</t>
        </r>
      </text>
    </comment>
    <comment ref="I40" authorId="1" shapeId="0" xr:uid="{4BB7F82A-5CC1-43B9-A8F9-CCD02BA4AF6C}">
      <text>
        <r>
          <rPr>
            <b/>
            <sz val="8"/>
            <color indexed="81"/>
            <rFont val="Tahoma"/>
            <family val="2"/>
          </rPr>
          <t>Goed</t>
        </r>
      </text>
    </comment>
    <comment ref="M40" authorId="1" shapeId="0" xr:uid="{556E5BC6-8D8B-421A-B671-A798F34B539A}">
      <text>
        <r>
          <rPr>
            <b/>
            <sz val="8"/>
            <color indexed="81"/>
            <rFont val="Tahoma"/>
            <family val="2"/>
          </rPr>
          <t>Goed</t>
        </r>
      </text>
    </comment>
    <comment ref="E41" authorId="1" shapeId="0" xr:uid="{D2453194-E47F-4447-B752-76729AA533B8}">
      <text>
        <r>
          <rPr>
            <b/>
            <sz val="8"/>
            <color indexed="81"/>
            <rFont val="Tahoma"/>
            <family val="2"/>
          </rPr>
          <t>Goed</t>
        </r>
      </text>
    </comment>
    <comment ref="I41" authorId="1" shapeId="0" xr:uid="{0E853194-0EBC-4DFD-8115-06106C770663}">
      <text>
        <r>
          <rPr>
            <b/>
            <sz val="8"/>
            <color indexed="81"/>
            <rFont val="Tahoma"/>
            <family val="2"/>
          </rPr>
          <t>Goed</t>
        </r>
      </text>
    </comment>
    <comment ref="M41" authorId="1" shapeId="0" xr:uid="{D1108177-92DC-4F74-8054-884C45660003}">
      <text>
        <r>
          <rPr>
            <b/>
            <sz val="8"/>
            <color indexed="81"/>
            <rFont val="Tahoma"/>
            <family val="2"/>
          </rPr>
          <t>Goed</t>
        </r>
      </text>
    </comment>
    <comment ref="E42" authorId="1" shapeId="0" xr:uid="{E1976F4A-DB56-47BD-942F-B02E0E29F022}">
      <text>
        <r>
          <rPr>
            <b/>
            <sz val="8"/>
            <color indexed="81"/>
            <rFont val="Tahoma"/>
            <family val="2"/>
          </rPr>
          <t>Goed</t>
        </r>
      </text>
    </comment>
    <comment ref="I42" authorId="1" shapeId="0" xr:uid="{E13F2680-8163-4F6F-9346-3011F0D4351F}">
      <text>
        <r>
          <rPr>
            <b/>
            <sz val="8"/>
            <color indexed="81"/>
            <rFont val="Tahoma"/>
            <family val="2"/>
          </rPr>
          <t>Goed</t>
        </r>
      </text>
    </comment>
    <comment ref="M42" authorId="1" shapeId="0" xr:uid="{35030923-1EDE-45CD-A3C3-2F91689181A1}">
      <text>
        <r>
          <rPr>
            <b/>
            <sz val="8"/>
            <color indexed="81"/>
            <rFont val="Tahoma"/>
            <family val="2"/>
          </rPr>
          <t>Goed</t>
        </r>
      </text>
    </comment>
    <comment ref="E43" authorId="1" shapeId="0" xr:uid="{C0B5E2FA-90D2-4806-A7D4-F561FC145E06}">
      <text>
        <r>
          <rPr>
            <b/>
            <sz val="8"/>
            <color indexed="81"/>
            <rFont val="Tahoma"/>
            <family val="2"/>
          </rPr>
          <t>Goed</t>
        </r>
      </text>
    </comment>
    <comment ref="I43" authorId="1" shapeId="0" xr:uid="{E617044E-9651-49A2-8E6C-B6D7112200DE}">
      <text>
        <r>
          <rPr>
            <b/>
            <sz val="8"/>
            <color indexed="81"/>
            <rFont val="Tahoma"/>
            <family val="2"/>
          </rPr>
          <t>Goed</t>
        </r>
      </text>
    </comment>
    <comment ref="M43" authorId="1" shapeId="0" xr:uid="{BBF113D7-45C6-40F4-BC48-57479E372458}">
      <text>
        <r>
          <rPr>
            <b/>
            <sz val="8"/>
            <color indexed="81"/>
            <rFont val="Tahoma"/>
            <family val="2"/>
          </rPr>
          <t>Goed</t>
        </r>
      </text>
    </comment>
    <comment ref="E44" authorId="1" shapeId="0" xr:uid="{CCFD1963-9523-40E5-BB85-2CFB001CF483}">
      <text>
        <r>
          <rPr>
            <b/>
            <sz val="8"/>
            <color indexed="81"/>
            <rFont val="Tahoma"/>
            <family val="2"/>
          </rPr>
          <t>Goed</t>
        </r>
      </text>
    </comment>
    <comment ref="I44" authorId="1" shapeId="0" xr:uid="{E6B958D0-6545-4B9A-B94F-1D3196B88312}">
      <text>
        <r>
          <rPr>
            <b/>
            <sz val="8"/>
            <color indexed="81"/>
            <rFont val="Tahoma"/>
            <family val="2"/>
          </rPr>
          <t>Goed</t>
        </r>
      </text>
    </comment>
    <comment ref="M44" authorId="1" shapeId="0" xr:uid="{A8976C8D-10B2-4421-A495-FBE730ECC468}">
      <text>
        <r>
          <rPr>
            <b/>
            <sz val="8"/>
            <color indexed="81"/>
            <rFont val="Tahoma"/>
            <family val="2"/>
          </rPr>
          <t>Goed</t>
        </r>
      </text>
    </comment>
    <comment ref="E45" authorId="1" shapeId="0" xr:uid="{3C523904-B643-4CB6-806E-380712B20816}">
      <text>
        <r>
          <rPr>
            <b/>
            <sz val="8"/>
            <color indexed="81"/>
            <rFont val="Tahoma"/>
            <family val="2"/>
          </rPr>
          <t>Goed</t>
        </r>
      </text>
    </comment>
    <comment ref="I45" authorId="1" shapeId="0" xr:uid="{C3CF305B-8034-4799-B266-6B8891110B7E}">
      <text>
        <r>
          <rPr>
            <b/>
            <sz val="8"/>
            <color indexed="81"/>
            <rFont val="Tahoma"/>
            <family val="2"/>
          </rPr>
          <t>Goed</t>
        </r>
      </text>
    </comment>
    <comment ref="M45" authorId="1" shapeId="0" xr:uid="{6018F18F-66CD-4742-A8F7-4BFEACF40977}">
      <text>
        <r>
          <rPr>
            <b/>
            <sz val="8"/>
            <color indexed="81"/>
            <rFont val="Tahoma"/>
            <family val="2"/>
          </rPr>
          <t>Goed</t>
        </r>
      </text>
    </comment>
    <comment ref="E46" authorId="1" shapeId="0" xr:uid="{460121B2-81AD-4337-8511-B69837CB9A52}">
      <text>
        <r>
          <rPr>
            <b/>
            <sz val="8"/>
            <color indexed="81"/>
            <rFont val="Tahoma"/>
            <family val="2"/>
          </rPr>
          <t>Goed</t>
        </r>
      </text>
    </comment>
    <comment ref="I46" authorId="1" shapeId="0" xr:uid="{451DCD5C-0871-481E-A2C0-4245B93D06FC}">
      <text>
        <r>
          <rPr>
            <b/>
            <sz val="8"/>
            <color indexed="81"/>
            <rFont val="Tahoma"/>
            <family val="2"/>
          </rPr>
          <t>Goed</t>
        </r>
      </text>
    </comment>
    <comment ref="M46" authorId="1" shapeId="0" xr:uid="{64FA10BE-9104-4FAB-AF96-B8818C2B49A2}">
      <text>
        <r>
          <rPr>
            <b/>
            <sz val="8"/>
            <color indexed="81"/>
            <rFont val="Tahoma"/>
            <family val="2"/>
          </rPr>
          <t>Goed</t>
        </r>
      </text>
    </comment>
    <comment ref="E47" authorId="1" shapeId="0" xr:uid="{9C63D1AA-6B84-4B86-BBE7-C797725B57A9}">
      <text>
        <r>
          <rPr>
            <b/>
            <sz val="8"/>
            <color indexed="81"/>
            <rFont val="Tahoma"/>
            <family val="2"/>
          </rPr>
          <t>Goed</t>
        </r>
      </text>
    </comment>
    <comment ref="I47" authorId="1" shapeId="0" xr:uid="{E0C39139-1CD4-4E34-9BF4-07490A4FCA2C}">
      <text>
        <r>
          <rPr>
            <b/>
            <sz val="8"/>
            <color indexed="81"/>
            <rFont val="Tahoma"/>
            <family val="2"/>
          </rPr>
          <t>Goed</t>
        </r>
      </text>
    </comment>
    <comment ref="M47" authorId="1" shapeId="0" xr:uid="{B0A44F22-6DC9-4526-AC2D-C9DD2725655A}">
      <text>
        <r>
          <rPr>
            <b/>
            <sz val="8"/>
            <color indexed="81"/>
            <rFont val="Tahoma"/>
            <family val="2"/>
          </rPr>
          <t>Goed</t>
        </r>
      </text>
    </comment>
    <comment ref="E48" authorId="1" shapeId="0" xr:uid="{AB7D804E-587E-4B85-BD37-4C6AD1C02A7E}">
      <text>
        <r>
          <rPr>
            <b/>
            <sz val="8"/>
            <color indexed="81"/>
            <rFont val="Tahoma"/>
            <family val="2"/>
          </rPr>
          <t>Goed</t>
        </r>
      </text>
    </comment>
    <comment ref="I48" authorId="1" shapeId="0" xr:uid="{DE203741-9237-4A0E-8733-AA93916C3C9D}">
      <text>
        <r>
          <rPr>
            <b/>
            <sz val="8"/>
            <color indexed="81"/>
            <rFont val="Tahoma"/>
            <family val="2"/>
          </rPr>
          <t>Goed</t>
        </r>
      </text>
    </comment>
    <comment ref="M48" authorId="1" shapeId="0" xr:uid="{990ABB3F-A861-4693-9AC2-9FBF0360BFF2}">
      <text>
        <r>
          <rPr>
            <b/>
            <sz val="8"/>
            <color indexed="81"/>
            <rFont val="Tahoma"/>
            <family val="2"/>
          </rPr>
          <t>Goed</t>
        </r>
      </text>
    </comment>
    <comment ref="E49" authorId="1" shapeId="0" xr:uid="{4F3D73C3-5B9F-40DD-97D6-376BA9FCEF21}">
      <text>
        <r>
          <rPr>
            <b/>
            <sz val="8"/>
            <color indexed="81"/>
            <rFont val="Tahoma"/>
            <family val="2"/>
          </rPr>
          <t>Goed</t>
        </r>
      </text>
    </comment>
    <comment ref="I49" authorId="1" shapeId="0" xr:uid="{6E9C5EFC-4C35-445A-B298-630953A4B159}">
      <text>
        <r>
          <rPr>
            <b/>
            <sz val="8"/>
            <color indexed="81"/>
            <rFont val="Tahoma"/>
            <family val="2"/>
          </rPr>
          <t>Goed</t>
        </r>
      </text>
    </comment>
    <comment ref="M49" authorId="1" shapeId="0" xr:uid="{9FDCD8F9-B219-44A3-8F33-A58D695986C3}">
      <text>
        <r>
          <rPr>
            <b/>
            <sz val="8"/>
            <color indexed="81"/>
            <rFont val="Tahoma"/>
            <family val="2"/>
          </rPr>
          <t>Goed</t>
        </r>
      </text>
    </comment>
    <comment ref="E51" authorId="1" shapeId="0" xr:uid="{2571FC01-2A29-43B8-A410-A7819DBBD7A3}">
      <text>
        <r>
          <rPr>
            <b/>
            <sz val="8"/>
            <color indexed="81"/>
            <rFont val="Tahoma"/>
            <family val="2"/>
          </rPr>
          <t>Goed</t>
        </r>
      </text>
    </comment>
    <comment ref="I51" authorId="1" shapeId="0" xr:uid="{5A212D9D-DF14-47D4-8F67-A83F3661A555}">
      <text>
        <r>
          <rPr>
            <b/>
            <sz val="8"/>
            <color indexed="81"/>
            <rFont val="Tahoma"/>
            <family val="2"/>
          </rPr>
          <t>Goed</t>
        </r>
      </text>
    </comment>
    <comment ref="M51" authorId="1" shapeId="0" xr:uid="{74AFFAD6-9480-44DC-BB37-18EF1AF5E8DD}">
      <text>
        <r>
          <rPr>
            <b/>
            <sz val="8"/>
            <color indexed="81"/>
            <rFont val="Tahoma"/>
            <family val="2"/>
          </rPr>
          <t>Goed</t>
        </r>
      </text>
    </comment>
    <comment ref="A52" authorId="2" shapeId="0" xr:uid="{396EF873-2C9F-43B1-ABBF-B4E1774B564F}">
      <text>
        <r>
          <rPr>
            <b/>
            <sz val="9"/>
            <color indexed="81"/>
            <rFont val="Tahoma"/>
            <charset val="1"/>
          </rPr>
          <t>Jacco:</t>
        </r>
        <r>
          <rPr>
            <sz val="9"/>
            <color indexed="81"/>
            <rFont val="Tahoma"/>
            <charset val="1"/>
          </rPr>
          <t xml:space="preserve">
1150 gepakt vanwege veel draaiuren op totaal 1200 uitgekomen.</t>
        </r>
      </text>
    </comment>
    <comment ref="E52" authorId="1" shapeId="0" xr:uid="{6D11CE3D-F2AB-4903-B8FA-4146780CBB76}">
      <text>
        <r>
          <rPr>
            <b/>
            <sz val="8"/>
            <color indexed="81"/>
            <rFont val="Tahoma"/>
            <family val="2"/>
          </rPr>
          <t>Goed</t>
        </r>
      </text>
    </comment>
    <comment ref="I52" authorId="1" shapeId="0" xr:uid="{7642D86B-9624-439B-BBED-69195B426FCE}">
      <text>
        <r>
          <rPr>
            <b/>
            <sz val="8"/>
            <color indexed="81"/>
            <rFont val="Tahoma"/>
            <family val="2"/>
          </rPr>
          <t>Goed</t>
        </r>
      </text>
    </comment>
    <comment ref="M52" authorId="1" shapeId="0" xr:uid="{917918FD-C5CA-458D-BAB9-3AA4C16B376B}">
      <text>
        <r>
          <rPr>
            <b/>
            <sz val="8"/>
            <color indexed="81"/>
            <rFont val="Tahoma"/>
            <family val="2"/>
          </rPr>
          <t>Goed</t>
        </r>
      </text>
    </comment>
    <comment ref="E54" authorId="1" shapeId="0" xr:uid="{36457C21-0FB6-4170-AF71-E84095CC089D}">
      <text>
        <r>
          <rPr>
            <b/>
            <sz val="8"/>
            <color indexed="81"/>
            <rFont val="Tahoma"/>
            <family val="2"/>
          </rPr>
          <t>Goed</t>
        </r>
      </text>
    </comment>
    <comment ref="I54" authorId="1" shapeId="0" xr:uid="{80CEE558-BFA1-4C7E-9980-09B4F092181F}">
      <text>
        <r>
          <rPr>
            <b/>
            <sz val="8"/>
            <color indexed="81"/>
            <rFont val="Tahoma"/>
            <family val="2"/>
          </rPr>
          <t>Goed</t>
        </r>
      </text>
    </comment>
    <comment ref="M54" authorId="1" shapeId="0" xr:uid="{AF58FACF-8453-43CB-AF85-1E870051D092}">
      <text>
        <r>
          <rPr>
            <b/>
            <sz val="8"/>
            <color indexed="81"/>
            <rFont val="Tahoma"/>
            <family val="2"/>
          </rPr>
          <t>Goed</t>
        </r>
      </text>
    </comment>
    <comment ref="E56" authorId="1" shapeId="0" xr:uid="{9B3C4397-DDA4-47BC-A7A9-5FC7E087C780}">
      <text>
        <r>
          <rPr>
            <b/>
            <sz val="8"/>
            <color indexed="81"/>
            <rFont val="Tahoma"/>
            <family val="2"/>
          </rPr>
          <t>Goed</t>
        </r>
      </text>
    </comment>
    <comment ref="I56" authorId="1" shapeId="0" xr:uid="{094855D0-DCFE-47AF-AB7F-58C6934EF214}">
      <text>
        <r>
          <rPr>
            <b/>
            <sz val="8"/>
            <color indexed="81"/>
            <rFont val="Tahoma"/>
            <family val="2"/>
          </rPr>
          <t>Goed</t>
        </r>
      </text>
    </comment>
    <comment ref="M56" authorId="1" shapeId="0" xr:uid="{1306A612-4EE7-4266-9B02-D3CFD5615DEB}">
      <text>
        <r>
          <rPr>
            <b/>
            <sz val="8"/>
            <color indexed="81"/>
            <rFont val="Tahoma"/>
            <family val="2"/>
          </rPr>
          <t>Goed</t>
        </r>
      </text>
    </comment>
    <comment ref="E57" authorId="1" shapeId="0" xr:uid="{1A9B1CCA-26D9-4E98-B6A0-9BE406A25DEF}">
      <text>
        <r>
          <rPr>
            <b/>
            <sz val="8"/>
            <color indexed="81"/>
            <rFont val="Tahoma"/>
            <family val="2"/>
          </rPr>
          <t>Goed</t>
        </r>
      </text>
    </comment>
    <comment ref="I57" authorId="1" shapeId="0" xr:uid="{9581B9A1-F23E-42AD-91F2-E80CD30D5F02}">
      <text>
        <r>
          <rPr>
            <b/>
            <sz val="8"/>
            <color indexed="81"/>
            <rFont val="Tahoma"/>
            <family val="2"/>
          </rPr>
          <t>Goed</t>
        </r>
      </text>
    </comment>
    <comment ref="M57" authorId="1" shapeId="0" xr:uid="{6425E33C-0A56-474D-8FDA-DBCAE99D6EFE}">
      <text>
        <r>
          <rPr>
            <b/>
            <sz val="8"/>
            <color indexed="81"/>
            <rFont val="Tahoma"/>
            <family val="2"/>
          </rPr>
          <t>Goed</t>
        </r>
      </text>
    </comment>
    <comment ref="A59" authorId="0" shapeId="0" xr:uid="{6B64020B-6EE0-4F28-8C8E-BEC31612082F}">
      <text>
        <r>
          <rPr>
            <b/>
            <sz val="8"/>
            <color indexed="81"/>
            <rFont val="Tahoma"/>
            <family val="2"/>
          </rPr>
          <t>J. de Feijter:</t>
        </r>
        <r>
          <rPr>
            <sz val="8"/>
            <color indexed="81"/>
            <rFont val="Tahoma"/>
            <family val="2"/>
          </rPr>
          <t xml:space="preserve">
Zoek in de kwin de berekende rente op en gebruik die om de berekende rente hier vast te stellen.</t>
        </r>
      </text>
    </comment>
    <comment ref="E59" authorId="1" shapeId="0" xr:uid="{278B02F3-04C1-4A61-9812-ACEA169747B6}">
      <text>
        <r>
          <rPr>
            <b/>
            <sz val="8"/>
            <color indexed="81"/>
            <rFont val="Tahoma"/>
            <family val="2"/>
          </rPr>
          <t>Goed</t>
        </r>
      </text>
    </comment>
    <comment ref="I59" authorId="1" shapeId="0" xr:uid="{43E07C2B-D0D8-4433-92DF-E7CA7CF9939B}">
      <text>
        <r>
          <rPr>
            <b/>
            <sz val="8"/>
            <color indexed="81"/>
            <rFont val="Tahoma"/>
            <family val="2"/>
          </rPr>
          <t>Goed</t>
        </r>
      </text>
    </comment>
    <comment ref="M59" authorId="1" shapeId="0" xr:uid="{DC92B721-583B-4D99-B458-F1D0DF84537C}">
      <text>
        <r>
          <rPr>
            <b/>
            <sz val="8"/>
            <color indexed="81"/>
            <rFont val="Tahoma"/>
            <family val="2"/>
          </rPr>
          <t>Goed</t>
        </r>
      </text>
    </comment>
    <comment ref="A60" authorId="0" shapeId="0" xr:uid="{43DC0454-AA33-4863-9D3E-82523101819F}">
      <text>
        <r>
          <rPr>
            <b/>
            <sz val="8"/>
            <color indexed="81"/>
            <rFont val="Tahoma"/>
            <family val="2"/>
          </rPr>
          <t>J. de Feijter:</t>
        </r>
        <r>
          <rPr>
            <sz val="8"/>
            <color indexed="81"/>
            <rFont val="Tahoma"/>
            <family val="2"/>
          </rPr>
          <t xml:space="preserve">
Als het product bewaard wordt bereken je hier de bewaarrente. Dit is het bedrag dat je per ha bewaard maal de rentevoet. Het bedrag dat je bewaard is vaak gelijk aan de brutoopbrengst. Vermenigvuldig met het aantal maanden dat er bewaard wordt gedeeld door 12.</t>
        </r>
      </text>
    </comment>
    <comment ref="E60" authorId="1" shapeId="0" xr:uid="{737C0CF1-111E-4BAA-B599-F49F95AE1721}">
      <text>
        <r>
          <rPr>
            <b/>
            <sz val="8"/>
            <color indexed="81"/>
            <rFont val="Tahoma"/>
            <family val="2"/>
          </rPr>
          <t>Goed</t>
        </r>
      </text>
    </comment>
    <comment ref="I60" authorId="1" shapeId="0" xr:uid="{E631DD95-047A-41BA-AE30-11967B03E5ED}">
      <text>
        <r>
          <rPr>
            <b/>
            <sz val="8"/>
            <color indexed="81"/>
            <rFont val="Tahoma"/>
            <family val="2"/>
          </rPr>
          <t>Goed</t>
        </r>
      </text>
    </comment>
    <comment ref="M60" authorId="1" shapeId="0" xr:uid="{521D3CB6-B21A-4D9C-8612-2554247409AC}">
      <text>
        <r>
          <rPr>
            <b/>
            <sz val="8"/>
            <color indexed="81"/>
            <rFont val="Tahoma"/>
            <family val="2"/>
          </rPr>
          <t>Goed</t>
        </r>
      </text>
    </comment>
    <comment ref="A61" authorId="0" shapeId="0" xr:uid="{4893F712-9C19-418C-BE1E-783838A0548E}">
      <text>
        <r>
          <rPr>
            <b/>
            <sz val="8"/>
            <color indexed="81"/>
            <rFont val="Tahoma"/>
            <family val="2"/>
          </rPr>
          <t>J. de Feijter:</t>
        </r>
        <r>
          <rPr>
            <sz val="8"/>
            <color indexed="81"/>
            <rFont val="Tahoma"/>
            <family val="2"/>
          </rPr>
          <t xml:space="preserve">
Indien er een verzekering afgesloten is noteer je hier de kosten. (meestal gaat het om hagel verzekering)
Bespreek met de stagebieder of de opbrengst verzekerd is of de kosten van de teelt.</t>
        </r>
      </text>
    </comment>
    <comment ref="E61" authorId="1" shapeId="0" xr:uid="{DB94ED07-6D94-4F77-B98B-2F797624EC3B}">
      <text>
        <r>
          <rPr>
            <b/>
            <sz val="8"/>
            <color indexed="81"/>
            <rFont val="Tahoma"/>
            <family val="2"/>
          </rPr>
          <t>Goed</t>
        </r>
      </text>
    </comment>
    <comment ref="I61" authorId="1" shapeId="0" xr:uid="{1CAC0278-3D57-41EB-9395-8D987EEA9153}">
      <text>
        <r>
          <rPr>
            <b/>
            <sz val="8"/>
            <color indexed="81"/>
            <rFont val="Tahoma"/>
            <family val="2"/>
          </rPr>
          <t>Goed</t>
        </r>
      </text>
    </comment>
    <comment ref="M61" authorId="1" shapeId="0" xr:uid="{BAF16F58-89D6-4350-A3C9-D5A0FEEC9029}">
      <text>
        <r>
          <rPr>
            <b/>
            <sz val="8"/>
            <color indexed="81"/>
            <rFont val="Tahoma"/>
            <family val="2"/>
          </rPr>
          <t>Goed</t>
        </r>
      </text>
    </comment>
    <comment ref="E62" authorId="1" shapeId="0" xr:uid="{254409E6-F07D-4505-AEE9-5FE878ED16C2}">
      <text>
        <r>
          <rPr>
            <b/>
            <sz val="8"/>
            <color indexed="81"/>
            <rFont val="Tahoma"/>
            <family val="2"/>
          </rPr>
          <t>Goed</t>
        </r>
      </text>
    </comment>
    <comment ref="I62" authorId="1" shapeId="0" xr:uid="{B598A810-717E-4F70-8D84-F65C2354A367}">
      <text>
        <r>
          <rPr>
            <b/>
            <sz val="8"/>
            <color indexed="81"/>
            <rFont val="Tahoma"/>
            <family val="2"/>
          </rPr>
          <t>Goed</t>
        </r>
      </text>
    </comment>
    <comment ref="M62" authorId="1" shapeId="0" xr:uid="{4B2F8C8E-981E-4385-BF94-D64C9FB90A3A}">
      <text>
        <r>
          <rPr>
            <b/>
            <sz val="8"/>
            <color indexed="81"/>
            <rFont val="Tahoma"/>
            <family val="2"/>
          </rPr>
          <t>Goed</t>
        </r>
      </text>
    </comment>
    <comment ref="E63" authorId="1" shapeId="0" xr:uid="{EA047F09-C484-4888-BDEC-3821B2FF5B75}">
      <text>
        <r>
          <rPr>
            <b/>
            <sz val="8"/>
            <color indexed="81"/>
            <rFont val="Tahoma"/>
            <family val="2"/>
          </rPr>
          <t>Goed</t>
        </r>
      </text>
    </comment>
    <comment ref="I63" authorId="1" shapeId="0" xr:uid="{363A5228-A8C0-4197-A831-70271FCF2146}">
      <text>
        <r>
          <rPr>
            <b/>
            <sz val="8"/>
            <color indexed="81"/>
            <rFont val="Tahoma"/>
            <family val="2"/>
          </rPr>
          <t>Goed</t>
        </r>
      </text>
    </comment>
    <comment ref="M63" authorId="1" shapeId="0" xr:uid="{83E5AA54-1904-4A12-82D4-9F24086C42AA}">
      <text>
        <r>
          <rPr>
            <b/>
            <sz val="8"/>
            <color indexed="81"/>
            <rFont val="Tahoma"/>
            <family val="2"/>
          </rPr>
          <t>Goed</t>
        </r>
      </text>
    </comment>
    <comment ref="E64" authorId="1" shapeId="0" xr:uid="{7B99F76C-560F-4CC3-9BC4-F1992530EEF7}">
      <text>
        <r>
          <rPr>
            <b/>
            <sz val="8"/>
            <color indexed="81"/>
            <rFont val="Tahoma"/>
            <family val="2"/>
          </rPr>
          <t>Goed</t>
        </r>
      </text>
    </comment>
    <comment ref="I64" authorId="1" shapeId="0" xr:uid="{AA0369C5-F2C4-427D-ABE0-EAADED28950A}">
      <text>
        <r>
          <rPr>
            <b/>
            <sz val="8"/>
            <color indexed="81"/>
            <rFont val="Tahoma"/>
            <family val="2"/>
          </rPr>
          <t>Goed</t>
        </r>
      </text>
    </comment>
    <comment ref="M64" authorId="1" shapeId="0" xr:uid="{67A8A19A-AD03-416C-8AAF-708A2A7A6FE8}">
      <text>
        <r>
          <rPr>
            <b/>
            <sz val="8"/>
            <color indexed="81"/>
            <rFont val="Tahoma"/>
            <family val="2"/>
          </rPr>
          <t>Goed</t>
        </r>
      </text>
    </comment>
    <comment ref="E66" authorId="1" shapeId="0" xr:uid="{7F67AA5E-0C6D-4F23-AC30-DFDFEF64E970}">
      <text>
        <r>
          <rPr>
            <b/>
            <sz val="8"/>
            <color indexed="81"/>
            <rFont val="Tahoma"/>
            <family val="2"/>
          </rPr>
          <t>Goed</t>
        </r>
      </text>
    </comment>
    <comment ref="I66" authorId="1" shapeId="0" xr:uid="{C88AD2BC-856B-4C15-A382-15011CE61BDF}">
      <text>
        <r>
          <rPr>
            <b/>
            <sz val="8"/>
            <color indexed="81"/>
            <rFont val="Tahoma"/>
            <family val="2"/>
          </rPr>
          <t>Goed</t>
        </r>
      </text>
    </comment>
    <comment ref="M66" authorId="1" shapeId="0" xr:uid="{BEA9F058-C902-4124-BD2D-345E82634D11}">
      <text>
        <r>
          <rPr>
            <b/>
            <sz val="8"/>
            <color indexed="81"/>
            <rFont val="Tahoma"/>
            <family val="2"/>
          </rPr>
          <t>Goed</t>
        </r>
      </text>
    </comment>
    <comment ref="E68" authorId="1" shapeId="0" xr:uid="{B6AD751C-6A16-4CBC-88C0-D832DAF48A57}">
      <text>
        <r>
          <rPr>
            <b/>
            <sz val="8"/>
            <color indexed="81"/>
            <rFont val="Tahoma"/>
            <family val="2"/>
          </rPr>
          <t>Goed</t>
        </r>
      </text>
    </comment>
    <comment ref="I68" authorId="1" shapeId="0" xr:uid="{4AB8CDBF-0B83-476D-A49D-B6A13F0CAF21}">
      <text>
        <r>
          <rPr>
            <b/>
            <sz val="8"/>
            <color indexed="81"/>
            <rFont val="Tahoma"/>
            <family val="2"/>
          </rPr>
          <t>Goed</t>
        </r>
      </text>
    </comment>
    <comment ref="M68" authorId="1" shapeId="0" xr:uid="{CF82ADD3-9BDE-45DA-81CE-BDC20BF1A262}">
      <text>
        <r>
          <rPr>
            <b/>
            <sz val="8"/>
            <color indexed="81"/>
            <rFont val="Tahoma"/>
            <family val="2"/>
          </rPr>
          <t>Goed</t>
        </r>
      </text>
    </comment>
    <comment ref="E71" authorId="1" shapeId="0" xr:uid="{4012D566-5799-48A4-BBE3-18DA4472998B}">
      <text>
        <r>
          <rPr>
            <b/>
            <sz val="8"/>
            <color indexed="81"/>
            <rFont val="Tahoma"/>
            <family val="2"/>
          </rPr>
          <t>Goed</t>
        </r>
      </text>
    </comment>
    <comment ref="I71" authorId="1" shapeId="0" xr:uid="{D84CBC93-0121-4783-BEB0-D30EF2F16B47}">
      <text>
        <r>
          <rPr>
            <b/>
            <sz val="8"/>
            <color indexed="81"/>
            <rFont val="Tahoma"/>
            <family val="2"/>
          </rPr>
          <t>Goed</t>
        </r>
      </text>
    </comment>
    <comment ref="M71" authorId="1" shapeId="0" xr:uid="{963F02EC-9FAA-4FB9-B6BC-925498AE4EBA}">
      <text>
        <r>
          <rPr>
            <b/>
            <sz val="8"/>
            <color indexed="81"/>
            <rFont val="Tahoma"/>
            <family val="2"/>
          </rPr>
          <t>Goed</t>
        </r>
      </text>
    </comment>
    <comment ref="E72" authorId="1" shapeId="0" xr:uid="{43A7D962-BDAD-4168-9AEA-8B660E6AD665}">
      <text>
        <r>
          <rPr>
            <b/>
            <sz val="8"/>
            <color indexed="81"/>
            <rFont val="Tahoma"/>
            <family val="2"/>
          </rPr>
          <t>Goed</t>
        </r>
      </text>
    </comment>
    <comment ref="I72" authorId="1" shapeId="0" xr:uid="{64813A31-2ADA-4672-A0CB-BE320A53E43A}">
      <text>
        <r>
          <rPr>
            <b/>
            <sz val="8"/>
            <color indexed="81"/>
            <rFont val="Tahoma"/>
            <family val="2"/>
          </rPr>
          <t>Goed</t>
        </r>
      </text>
    </comment>
    <comment ref="M72" authorId="1" shapeId="0" xr:uid="{F1506B56-2601-438F-A772-6F3452EC6FAD}">
      <text>
        <r>
          <rPr>
            <b/>
            <sz val="8"/>
            <color indexed="81"/>
            <rFont val="Tahoma"/>
            <family val="2"/>
          </rPr>
          <t>Goed</t>
        </r>
      </text>
    </comment>
    <comment ref="E73" authorId="1" shapeId="0" xr:uid="{8DA050C0-5A68-478D-AD08-187E0F50B52A}">
      <text>
        <r>
          <rPr>
            <b/>
            <sz val="8"/>
            <color indexed="81"/>
            <rFont val="Tahoma"/>
            <family val="2"/>
          </rPr>
          <t>Goed</t>
        </r>
      </text>
    </comment>
    <comment ref="I73" authorId="1" shapeId="0" xr:uid="{225BBE66-208A-4DB0-BE5F-252C78B3DE1A}">
      <text>
        <r>
          <rPr>
            <b/>
            <sz val="8"/>
            <color indexed="81"/>
            <rFont val="Tahoma"/>
            <family val="2"/>
          </rPr>
          <t>Goed</t>
        </r>
      </text>
    </comment>
    <comment ref="M73" authorId="1" shapeId="0" xr:uid="{6B4BF7D0-7923-4AFA-9398-2620F665A22D}">
      <text>
        <r>
          <rPr>
            <b/>
            <sz val="8"/>
            <color indexed="81"/>
            <rFont val="Tahoma"/>
            <family val="2"/>
          </rPr>
          <t>Goed</t>
        </r>
      </text>
    </comment>
    <comment ref="E74" authorId="1" shapeId="0" xr:uid="{373E4CC4-29B6-45B3-A6A1-D6C0EA2EE127}">
      <text>
        <r>
          <rPr>
            <b/>
            <sz val="8"/>
            <color indexed="81"/>
            <rFont val="Tahoma"/>
            <family val="2"/>
          </rPr>
          <t>Goed</t>
        </r>
      </text>
    </comment>
    <comment ref="I74" authorId="1" shapeId="0" xr:uid="{3850F0C5-7EFE-494D-B007-7F3ED6C0DA59}">
      <text>
        <r>
          <rPr>
            <b/>
            <sz val="8"/>
            <color indexed="81"/>
            <rFont val="Tahoma"/>
            <family val="2"/>
          </rPr>
          <t>Goed</t>
        </r>
      </text>
    </comment>
    <comment ref="M74" authorId="1" shapeId="0" xr:uid="{C7130530-29DB-44F2-81D3-530805CC49F9}">
      <text>
        <r>
          <rPr>
            <b/>
            <sz val="8"/>
            <color indexed="81"/>
            <rFont val="Tahoma"/>
            <family val="2"/>
          </rPr>
          <t>Goed</t>
        </r>
      </text>
    </comment>
    <comment ref="E75" authorId="1" shapeId="0" xr:uid="{C345D09F-FB35-4C9D-AAD2-631C9D71DEDE}">
      <text>
        <r>
          <rPr>
            <b/>
            <sz val="8"/>
            <color indexed="81"/>
            <rFont val="Tahoma"/>
            <family val="2"/>
          </rPr>
          <t>Goed</t>
        </r>
      </text>
    </comment>
    <comment ref="I75" authorId="1" shapeId="0" xr:uid="{A9D1741C-7A43-46F7-B7D3-1880C9C4C8D9}">
      <text>
        <r>
          <rPr>
            <b/>
            <sz val="8"/>
            <color indexed="81"/>
            <rFont val="Tahoma"/>
            <family val="2"/>
          </rPr>
          <t>Goed</t>
        </r>
      </text>
    </comment>
    <comment ref="M75" authorId="1" shapeId="0" xr:uid="{E315268E-EC1B-4A57-B5B8-C14C7DFA19AC}">
      <text>
        <r>
          <rPr>
            <b/>
            <sz val="8"/>
            <color indexed="81"/>
            <rFont val="Tahoma"/>
            <family val="2"/>
          </rPr>
          <t>Goed</t>
        </r>
      </text>
    </comment>
    <comment ref="E77" authorId="1" shapeId="0" xr:uid="{B8D87B4B-586E-4A98-8405-126F9884D326}">
      <text>
        <r>
          <rPr>
            <b/>
            <sz val="8"/>
            <color indexed="81"/>
            <rFont val="Tahoma"/>
            <family val="2"/>
          </rPr>
          <t>Goed</t>
        </r>
      </text>
    </comment>
    <comment ref="I77" authorId="1" shapeId="0" xr:uid="{33C1CE55-D74E-4702-840B-64D6D61BDCB4}">
      <text>
        <r>
          <rPr>
            <b/>
            <sz val="8"/>
            <color indexed="81"/>
            <rFont val="Tahoma"/>
            <family val="2"/>
          </rPr>
          <t>Goed</t>
        </r>
      </text>
    </comment>
    <comment ref="M77" authorId="1" shapeId="0" xr:uid="{ED60F5AB-EDC5-47FB-B4B6-949455E0C37D}">
      <text>
        <r>
          <rPr>
            <b/>
            <sz val="8"/>
            <color indexed="81"/>
            <rFont val="Tahoma"/>
            <family val="2"/>
          </rPr>
          <t>Goed</t>
        </r>
      </text>
    </comment>
    <comment ref="E79" authorId="1" shapeId="0" xr:uid="{13D9A8C1-591E-4A77-B1D2-B5DFECFCBF1A}">
      <text>
        <r>
          <rPr>
            <b/>
            <sz val="8"/>
            <color indexed="81"/>
            <rFont val="Tahoma"/>
            <family val="2"/>
          </rPr>
          <t>Goed</t>
        </r>
      </text>
    </comment>
    <comment ref="I79" authorId="1" shapeId="0" xr:uid="{D2EAD46F-1897-45AA-AD34-CBE14F6FF7F7}">
      <text>
        <r>
          <rPr>
            <b/>
            <sz val="8"/>
            <color indexed="81"/>
            <rFont val="Tahoma"/>
            <family val="2"/>
          </rPr>
          <t>Goed</t>
        </r>
      </text>
    </comment>
    <comment ref="M79" authorId="1" shapeId="0" xr:uid="{5AD27CDC-8910-4950-A775-B07EB1C7EAD3}">
      <text>
        <r>
          <rPr>
            <b/>
            <sz val="8"/>
            <color indexed="81"/>
            <rFont val="Tahoma"/>
            <family val="2"/>
          </rPr>
          <t>Goed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Eigenaar</author>
  </authors>
  <commentList>
    <comment ref="D3" authorId="0" shapeId="0" xr:uid="{086DAFA9-3260-4E59-A8EA-4C2F7B32BCA4}">
      <text>
        <r>
          <rPr>
            <b/>
            <sz val="9"/>
            <color indexed="81"/>
            <rFont val="Tahoma"/>
            <charset val="1"/>
          </rPr>
          <t>Eigenaar:</t>
        </r>
        <r>
          <rPr>
            <sz val="9"/>
            <color indexed="81"/>
            <rFont val="Tahoma"/>
            <charset val="1"/>
          </rPr>
          <t xml:space="preserve">
Verwijzingen naar de Saldo berekening.</t>
        </r>
      </text>
    </comment>
  </commentList>
</comments>
</file>

<file path=xl/sharedStrings.xml><?xml version="1.0" encoding="utf-8"?>
<sst xmlns="http://schemas.openxmlformats.org/spreadsheetml/2006/main" count="144" uniqueCount="68">
  <si>
    <t xml:space="preserve">SALDO </t>
  </si>
  <si>
    <t xml:space="preserve">Aardappelen </t>
  </si>
  <si>
    <t>per ha GEWAS</t>
  </si>
  <si>
    <t>Hoeveelheid</t>
  </si>
  <si>
    <t>prijs €</t>
  </si>
  <si>
    <t>bedrag</t>
  </si>
  <si>
    <t xml:space="preserve">                            Opbrengsten                   </t>
  </si>
  <si>
    <t>Oogst 50 mmm opw.</t>
  </si>
  <si>
    <t>kg</t>
  </si>
  <si>
    <t>Oogst &lt; 50 mm</t>
  </si>
  <si>
    <t>;;;</t>
  </si>
  <si>
    <t>;;</t>
  </si>
  <si>
    <r>
      <t xml:space="preserve">                    </t>
    </r>
    <r>
      <rPr>
        <b/>
        <u/>
        <sz val="10"/>
        <rFont val="Arial"/>
        <family val="2"/>
      </rPr>
      <t>BRUTO-GELDOPBRENGST (a)</t>
    </r>
  </si>
  <si>
    <t xml:space="preserve">               Toegerekende kosten                  </t>
  </si>
  <si>
    <t>Uitgangsmateriaal</t>
  </si>
  <si>
    <t>subtotaal</t>
  </si>
  <si>
    <t>Pootgoed 35-45 Challenger</t>
  </si>
  <si>
    <t>Bemesting</t>
  </si>
  <si>
    <t>Kali 60 (chloorhoudend)</t>
  </si>
  <si>
    <t>Varkensdrijfmest</t>
  </si>
  <si>
    <t>ton</t>
  </si>
  <si>
    <t>Kas (27% N &amp; 4% MgO)</t>
  </si>
  <si>
    <t>EPSO Microtop</t>
  </si>
  <si>
    <t>Top Trace Mangaannitraat</t>
  </si>
  <si>
    <t>l</t>
  </si>
  <si>
    <t>Ureum (gegranuleerd)</t>
  </si>
  <si>
    <t>Onkruidbestrijding</t>
  </si>
  <si>
    <t>Boxer</t>
  </si>
  <si>
    <t>Sencor Vloeibaar</t>
  </si>
  <si>
    <t>Titus</t>
  </si>
  <si>
    <t>Reglone</t>
  </si>
  <si>
    <t>Luxan uitvloeier H</t>
  </si>
  <si>
    <t>Royal MH spuitkorrel</t>
  </si>
  <si>
    <t>Robbester</t>
  </si>
  <si>
    <t>Bestrijding ziekten &amp; plagen</t>
  </si>
  <si>
    <t>subtot.</t>
  </si>
  <si>
    <t>Revus</t>
  </si>
  <si>
    <t>Karate Zeon</t>
  </si>
  <si>
    <t>Infinito</t>
  </si>
  <si>
    <t>Narita</t>
  </si>
  <si>
    <t>Amistar</t>
  </si>
  <si>
    <t>Ranman Top</t>
  </si>
  <si>
    <t>Signum</t>
  </si>
  <si>
    <t>Energie</t>
  </si>
  <si>
    <t>Brandstof</t>
  </si>
  <si>
    <t>Bewaring</t>
  </si>
  <si>
    <t>kWh</t>
  </si>
  <si>
    <t>Overige grond- &amp; hulpstoffen</t>
  </si>
  <si>
    <t>Afzetkosten</t>
  </si>
  <si>
    <t>Opscheppen</t>
  </si>
  <si>
    <t>Overige productgebonden kosten</t>
  </si>
  <si>
    <t>berekende rente</t>
  </si>
  <si>
    <t>bewaarrente</t>
  </si>
  <si>
    <t>verzekering</t>
  </si>
  <si>
    <r>
      <t xml:space="preserve">       </t>
    </r>
    <r>
      <rPr>
        <b/>
        <u/>
        <sz val="10"/>
        <rFont val="Arial"/>
        <family val="2"/>
      </rPr>
      <t>TOTAAL TOEGEREKENDE KOSTEN (b)</t>
    </r>
  </si>
  <si>
    <t>SALDO per ha E. M. (c)              ( a - b ) = c</t>
  </si>
  <si>
    <t xml:space="preserve">                             LOONWERK                  </t>
  </si>
  <si>
    <t>rooien transport inschuren</t>
  </si>
  <si>
    <t>TOTAAL LOONWERK inclusief rente ( d )</t>
  </si>
  <si>
    <t>SALDO per ha L.W. (e)               ( c - d ) = e</t>
  </si>
  <si>
    <t>TGK</t>
  </si>
  <si>
    <t>procent</t>
  </si>
  <si>
    <t>Opbrengst</t>
  </si>
  <si>
    <t>Loonwerk</t>
  </si>
  <si>
    <t>Totaal</t>
  </si>
  <si>
    <t>Saldo</t>
  </si>
  <si>
    <t>percent kst van de opbrengst</t>
  </si>
  <si>
    <t>Toegerekende 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</si>
</sst>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 #,##0_ ;_ &quot;€&quot;\ * \-#,##0_ ;_ &quot;€&quot;\ * &quot;-&quot;_ ;_ @_ "/>
    <numFmt numFmtId="164" formatCode="#,##0.0\ \h\a"/>
    <numFmt numFmtId="165" formatCode="#,##0_-"/>
  </numFmts>
  <fonts count="12" x14ac:knownFonts="1">
    <font>
      <sz val="11"/>
      <color theme="1"/>
      <name val="Calibri"/>
      <family val="2"/>
      <scheme val="minor"/>
    </font>
    <font>
      <b/>
      <sz val="10"/>
      <color indexed="12"/>
      <name val="Arial"/>
      <family val="2"/>
    </font>
    <font>
      <b/>
      <sz val="10"/>
      <name val="Arial"/>
      <family val="2"/>
    </font>
    <font>
      <sz val="10"/>
      <name val="Arial"/>
      <family val="2"/>
    </font>
    <font>
      <b/>
      <u/>
      <sz val="10"/>
      <name val="Arial"/>
      <family val="2"/>
    </font>
    <font>
      <sz val="10"/>
      <color indexed="12"/>
      <name val="Arial"/>
      <family val="2"/>
    </font>
    <font>
      <b/>
      <sz val="8"/>
      <color indexed="81"/>
      <name val="Tahoma"/>
      <family val="2"/>
    </font>
    <font>
      <sz val="8"/>
      <color indexed="81"/>
      <name val="Tahoma"/>
      <family val="2"/>
    </font>
    <font>
      <b/>
      <sz val="14"/>
      <color indexed="81"/>
      <name val="Tahoma"/>
      <family val="2"/>
    </font>
    <font>
      <b/>
      <sz val="9"/>
      <color indexed="81"/>
      <name val="Tahoma"/>
      <charset val="1"/>
    </font>
    <font>
      <sz val="9"/>
      <color indexed="81"/>
      <name val="Tahoma"/>
      <charset val="1"/>
    </font>
    <font>
      <sz val="10"/>
      <color theme="1"/>
      <name val="Calibri"/>
      <family val="2"/>
      <scheme val="minor"/>
    </font>
  </fonts>
  <fills count="4">
    <fill>
      <patternFill patternType="none"/>
    </fill>
    <fill>
      <patternFill patternType="gray125"/>
    </fill>
    <fill>
      <patternFill patternType="solid">
        <fgColor indexed="42"/>
        <bgColor indexed="64"/>
      </patternFill>
    </fill>
    <fill>
      <patternFill patternType="solid">
        <fgColor theme="0" tint="-4.9989318521683403E-2"/>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7">
    <xf numFmtId="0" fontId="0" fillId="0" borderId="0" xfId="0"/>
    <xf numFmtId="0" fontId="1" fillId="0" borderId="2" xfId="0" applyFont="1" applyBorder="1" applyAlignment="1" applyProtection="1">
      <alignment horizontal="centerContinuous"/>
      <protection locked="0"/>
    </xf>
    <xf numFmtId="0" fontId="2" fillId="0" borderId="3" xfId="0" applyFont="1" applyBorder="1" applyAlignment="1" applyProtection="1">
      <alignment horizontal="centerContinuous"/>
      <protection hidden="1"/>
    </xf>
    <xf numFmtId="164" fontId="3" fillId="0" borderId="0" xfId="0" applyNumberFormat="1" applyFont="1" applyBorder="1" applyAlignment="1" applyProtection="1">
      <alignment horizontal="center"/>
      <protection hidden="1"/>
    </xf>
    <xf numFmtId="0" fontId="4" fillId="0" borderId="4" xfId="0" applyFont="1" applyFill="1" applyBorder="1" applyProtection="1">
      <protection hidden="1"/>
    </xf>
    <xf numFmtId="0" fontId="5" fillId="0" borderId="4" xfId="0" applyFont="1" applyBorder="1" applyProtection="1">
      <protection locked="0"/>
    </xf>
    <xf numFmtId="0" fontId="5" fillId="0" borderId="5" xfId="0" applyFont="1" applyBorder="1" applyProtection="1">
      <protection locked="0"/>
    </xf>
    <xf numFmtId="0" fontId="5" fillId="0" borderId="0" xfId="0" applyFont="1" applyBorder="1" applyProtection="1">
      <protection locked="0"/>
    </xf>
    <xf numFmtId="0" fontId="5" fillId="0" borderId="0" xfId="0" applyNumberFormat="1" applyFont="1" applyBorder="1" applyProtection="1">
      <protection locked="0"/>
    </xf>
    <xf numFmtId="0" fontId="5" fillId="0" borderId="4" xfId="0" applyFont="1" applyBorder="1" applyProtection="1">
      <protection hidden="1"/>
    </xf>
    <xf numFmtId="0" fontId="5" fillId="0" borderId="5" xfId="0" applyFont="1" applyBorder="1" applyProtection="1">
      <protection hidden="1"/>
    </xf>
    <xf numFmtId="0" fontId="5" fillId="0" borderId="0" xfId="0" applyFont="1" applyBorder="1" applyProtection="1">
      <protection hidden="1"/>
    </xf>
    <xf numFmtId="0" fontId="5" fillId="0" borderId="0" xfId="0" applyNumberFormat="1" applyFont="1" applyBorder="1" applyProtection="1">
      <protection hidden="1"/>
    </xf>
    <xf numFmtId="0" fontId="2" fillId="0" borderId="4" xfId="0" applyFont="1" applyBorder="1" applyProtection="1">
      <protection hidden="1"/>
    </xf>
    <xf numFmtId="0" fontId="2" fillId="0" borderId="1" xfId="0" applyFont="1" applyFill="1" applyBorder="1" applyProtection="1">
      <protection hidden="1"/>
    </xf>
    <xf numFmtId="0" fontId="3" fillId="0" borderId="8" xfId="0" applyFont="1" applyFill="1" applyBorder="1" applyProtection="1">
      <protection hidden="1"/>
    </xf>
    <xf numFmtId="0" fontId="3" fillId="0" borderId="9" xfId="0" applyFont="1" applyFill="1" applyBorder="1" applyProtection="1">
      <protection hidden="1"/>
    </xf>
    <xf numFmtId="0" fontId="3" fillId="0" borderId="9" xfId="0" applyNumberFormat="1" applyFont="1" applyFill="1" applyBorder="1" applyProtection="1">
      <protection hidden="1"/>
    </xf>
    <xf numFmtId="165" fontId="3" fillId="0" borderId="10" xfId="0" applyNumberFormat="1" applyFont="1" applyFill="1" applyBorder="1" applyProtection="1">
      <protection hidden="1"/>
    </xf>
    <xf numFmtId="0" fontId="3" fillId="0" borderId="5" xfId="0" applyFont="1" applyBorder="1" applyProtection="1">
      <protection hidden="1"/>
    </xf>
    <xf numFmtId="0" fontId="3" fillId="0" borderId="0" xfId="0" applyFont="1" applyBorder="1" applyProtection="1">
      <protection hidden="1"/>
    </xf>
    <xf numFmtId="0" fontId="5" fillId="0" borderId="0" xfId="0" quotePrefix="1" applyFont="1" applyBorder="1" applyProtection="1">
      <protection locked="0"/>
    </xf>
    <xf numFmtId="0" fontId="3" fillId="0" borderId="5" xfId="0" applyFont="1" applyFill="1" applyBorder="1" applyProtection="1">
      <protection locked="0"/>
    </xf>
    <xf numFmtId="0" fontId="3" fillId="0" borderId="0" xfId="0" applyFont="1" applyFill="1" applyBorder="1" applyProtection="1">
      <protection locked="0"/>
    </xf>
    <xf numFmtId="0" fontId="3" fillId="0" borderId="0" xfId="0" applyNumberFormat="1" applyFont="1" applyFill="1" applyBorder="1" applyProtection="1">
      <protection locked="0"/>
    </xf>
    <xf numFmtId="165" fontId="3" fillId="0" borderId="6" xfId="0" applyNumberFormat="1" applyFont="1" applyFill="1" applyBorder="1" applyProtection="1">
      <protection locked="0"/>
    </xf>
    <xf numFmtId="0" fontId="3" fillId="0" borderId="0" xfId="0" applyFont="1" applyBorder="1" applyAlignment="1" applyProtection="1">
      <alignment horizontal="right"/>
      <protection hidden="1"/>
    </xf>
    <xf numFmtId="0" fontId="5" fillId="0" borderId="0" xfId="0" applyNumberFormat="1" applyFont="1" applyFill="1" applyBorder="1" applyProtection="1">
      <protection locked="0"/>
    </xf>
    <xf numFmtId="0" fontId="5" fillId="0" borderId="5" xfId="0" applyFont="1" applyFill="1" applyBorder="1" applyProtection="1">
      <protection locked="0"/>
    </xf>
    <xf numFmtId="0" fontId="5" fillId="0" borderId="0" xfId="0" applyFont="1" applyFill="1" applyBorder="1" applyProtection="1">
      <protection hidden="1"/>
    </xf>
    <xf numFmtId="0" fontId="5" fillId="0" borderId="4" xfId="0" applyFont="1" applyFill="1" applyBorder="1" applyProtection="1">
      <protection locked="0"/>
    </xf>
    <xf numFmtId="0" fontId="3" fillId="2" borderId="4" xfId="0" applyFont="1" applyFill="1" applyBorder="1" applyProtection="1">
      <protection hidden="1"/>
    </xf>
    <xf numFmtId="10" fontId="5" fillId="0" borderId="0" xfId="0" applyNumberFormat="1" applyFont="1" applyBorder="1" applyProtection="1">
      <protection locked="0"/>
    </xf>
    <xf numFmtId="0" fontId="3" fillId="0" borderId="4" xfId="0" applyFont="1" applyBorder="1" applyProtection="1">
      <protection hidden="1"/>
    </xf>
    <xf numFmtId="0" fontId="3" fillId="0" borderId="0" xfId="0" applyNumberFormat="1" applyFont="1" applyBorder="1" applyProtection="1">
      <protection hidden="1"/>
    </xf>
    <xf numFmtId="165" fontId="3" fillId="0" borderId="7" xfId="0" applyNumberFormat="1" applyFont="1" applyBorder="1" applyProtection="1">
      <protection hidden="1"/>
    </xf>
    <xf numFmtId="0" fontId="4" fillId="0" borderId="11" xfId="0" applyFont="1" applyBorder="1" applyProtection="1">
      <protection hidden="1"/>
    </xf>
    <xf numFmtId="0" fontId="2" fillId="0" borderId="5" xfId="0" applyFont="1" applyBorder="1" applyProtection="1">
      <protection hidden="1"/>
    </xf>
    <xf numFmtId="0" fontId="2" fillId="0" borderId="8" xfId="0" applyFont="1" applyBorder="1" applyProtection="1">
      <protection hidden="1"/>
    </xf>
    <xf numFmtId="0" fontId="4" fillId="0" borderId="5" xfId="0" applyFont="1" applyBorder="1" applyProtection="1">
      <protection hidden="1"/>
    </xf>
    <xf numFmtId="0" fontId="4" fillId="0" borderId="12" xfId="0" applyFont="1" applyBorder="1" applyProtection="1">
      <protection hidden="1"/>
    </xf>
    <xf numFmtId="0" fontId="3" fillId="0" borderId="0" xfId="0" applyFont="1"/>
    <xf numFmtId="9" fontId="0" fillId="0" borderId="0" xfId="0" applyNumberFormat="1"/>
    <xf numFmtId="0" fontId="2" fillId="2" borderId="1" xfId="0" applyFont="1" applyFill="1" applyBorder="1" applyAlignment="1" applyProtection="1">
      <alignment horizontal="center"/>
      <protection hidden="1"/>
    </xf>
    <xf numFmtId="0" fontId="11" fillId="0" borderId="0" xfId="0" applyFont="1"/>
    <xf numFmtId="0" fontId="2" fillId="2" borderId="4" xfId="0" applyFont="1" applyFill="1" applyBorder="1" applyAlignment="1" applyProtection="1">
      <alignment horizontal="center"/>
      <protection hidden="1"/>
    </xf>
    <xf numFmtId="0" fontId="11" fillId="0" borderId="0" xfId="0" applyNumberFormat="1" applyFont="1" applyBorder="1" applyAlignment="1" applyProtection="1">
      <alignment horizontal="right"/>
      <protection hidden="1"/>
    </xf>
    <xf numFmtId="165" fontId="11" fillId="0" borderId="6" xfId="0" applyNumberFormat="1" applyFont="1" applyBorder="1" applyAlignment="1" applyProtection="1">
      <alignment horizontal="right"/>
      <protection hidden="1"/>
    </xf>
    <xf numFmtId="0" fontId="11" fillId="0" borderId="5" xfId="0" applyFont="1" applyBorder="1" applyProtection="1">
      <protection hidden="1"/>
    </xf>
    <xf numFmtId="0" fontId="11" fillId="0" borderId="0" xfId="0" applyFont="1" applyBorder="1" applyProtection="1">
      <protection hidden="1"/>
    </xf>
    <xf numFmtId="0" fontId="11" fillId="0" borderId="0" xfId="0" applyNumberFormat="1" applyFont="1" applyBorder="1" applyProtection="1">
      <protection hidden="1"/>
    </xf>
    <xf numFmtId="165" fontId="11" fillId="0" borderId="6" xfId="0" applyNumberFormat="1" applyFont="1" applyBorder="1" applyProtection="1">
      <protection hidden="1"/>
    </xf>
    <xf numFmtId="165" fontId="11" fillId="0" borderId="6" xfId="0" applyNumberFormat="1" applyFont="1" applyBorder="1" applyProtection="1">
      <protection locked="0"/>
    </xf>
    <xf numFmtId="165" fontId="11" fillId="0" borderId="7" xfId="0" applyNumberFormat="1" applyFont="1" applyBorder="1" applyProtection="1">
      <protection hidden="1"/>
    </xf>
    <xf numFmtId="0" fontId="11" fillId="0" borderId="0" xfId="0" applyNumberFormat="1" applyFont="1" applyFill="1" applyBorder="1" applyProtection="1">
      <protection hidden="1"/>
    </xf>
    <xf numFmtId="0" fontId="11" fillId="0" borderId="8" xfId="0" applyFont="1" applyBorder="1" applyProtection="1">
      <protection hidden="1"/>
    </xf>
    <xf numFmtId="0" fontId="11" fillId="0" borderId="9" xfId="0" applyFont="1" applyBorder="1" applyProtection="1">
      <protection hidden="1"/>
    </xf>
    <xf numFmtId="0" fontId="11" fillId="0" borderId="9" xfId="0" applyNumberFormat="1" applyFont="1" applyBorder="1" applyProtection="1">
      <protection hidden="1"/>
    </xf>
    <xf numFmtId="165" fontId="11" fillId="0" borderId="10" xfId="0" applyNumberFormat="1" applyFont="1" applyBorder="1" applyProtection="1">
      <protection hidden="1"/>
    </xf>
    <xf numFmtId="0" fontId="11" fillId="0" borderId="12" xfId="0" applyFont="1" applyBorder="1" applyProtection="1">
      <protection hidden="1"/>
    </xf>
    <xf numFmtId="0" fontId="11" fillId="0" borderId="13" xfId="0" applyFont="1" applyBorder="1" applyProtection="1">
      <protection hidden="1"/>
    </xf>
    <xf numFmtId="0" fontId="11" fillId="0" borderId="13" xfId="0" applyNumberFormat="1" applyFont="1" applyBorder="1" applyProtection="1">
      <protection hidden="1"/>
    </xf>
    <xf numFmtId="165" fontId="11" fillId="0" borderId="14" xfId="0" applyNumberFormat="1" applyFont="1" applyBorder="1" applyProtection="1">
      <protection hidden="1"/>
    </xf>
    <xf numFmtId="0" fontId="11" fillId="0" borderId="5" xfId="0" applyFont="1" applyBorder="1" applyAlignment="1" applyProtection="1">
      <alignment horizontal="right"/>
      <protection hidden="1"/>
    </xf>
    <xf numFmtId="0" fontId="11" fillId="0" borderId="0" xfId="0" applyFont="1" applyBorder="1" applyAlignment="1" applyProtection="1">
      <protection hidden="1"/>
    </xf>
    <xf numFmtId="0" fontId="3" fillId="3" borderId="0" xfId="0" applyFont="1" applyFill="1"/>
    <xf numFmtId="42" fontId="0" fillId="0" borderId="0" xfId="0" applyNumberForma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Saldo Loonwerk</a:t>
            </a:r>
            <a:br>
              <a:rPr lang="en-US"/>
            </a:br>
            <a:r>
              <a:rPr lang="en-US"/>
              <a:t>voor de bedrijfsbegroting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pieChart>
        <c:varyColors val="1"/>
        <c:ser>
          <c:idx val="0"/>
          <c:order val="0"/>
          <c:tx>
            <c:strRef>
              <c:f>'kosten vergelijking '!$E$3</c:f>
              <c:strCache>
                <c:ptCount val="1"/>
                <c:pt idx="0">
                  <c:v>bedrag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737-4F8A-B300-4CABE57156A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737-4F8A-B300-4CABE57156A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737-4F8A-B300-4CABE57156A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737-4F8A-B300-4CABE57156A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737-4F8A-B300-4CABE57156A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737-4F8A-B300-4CABE57156A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737-4F8A-B300-4CABE57156A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737-4F8A-B300-4CABE57156AB}"/>
              </c:ext>
            </c:extLst>
          </c:dPt>
          <c:dLbls>
            <c:dLbl>
              <c:idx val="0"/>
              <c:layout>
                <c:manualLayout>
                  <c:x val="1.5874476839043767E-2"/>
                  <c:y val="6.9074391531316892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737-4F8A-B300-4CABE57156AB}"/>
                </c:ext>
              </c:extLst>
            </c:dLbl>
            <c:dLbl>
              <c:idx val="1"/>
              <c:layout>
                <c:manualLayout>
                  <c:x val="3.9110803717102932E-2"/>
                  <c:y val="-2.288016580953211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737-4F8A-B300-4CABE57156AB}"/>
                </c:ext>
              </c:extLst>
            </c:dLbl>
            <c:dLbl>
              <c:idx val="2"/>
              <c:layout>
                <c:manualLayout>
                  <c:x val="7.5032187699510533E-2"/>
                  <c:y val="-4.303493428635073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737-4F8A-B300-4CABE57156AB}"/>
                </c:ext>
              </c:extLst>
            </c:dLbl>
            <c:dLbl>
              <c:idx val="3"/>
              <c:layout>
                <c:manualLayout>
                  <c:x val="8.9897787166848042E-2"/>
                  <c:y val="0"/>
                </c:manualLayout>
              </c:layout>
              <c:showLegendKey val="0"/>
              <c:showVal val="0"/>
              <c:showCatName val="1"/>
              <c:showSerName val="0"/>
              <c:showPercent val="1"/>
              <c:showBubbleSize val="0"/>
              <c:extLst>
                <c:ext xmlns:c15="http://schemas.microsoft.com/office/drawing/2012/chart" uri="{CE6537A1-D6FC-4f65-9D91-7224C49458BB}">
                  <c15:layout>
                    <c:manualLayout>
                      <c:w val="0.25494590615197493"/>
                      <c:h val="0.13968546763822354"/>
                    </c:manualLayout>
                  </c15:layout>
                </c:ext>
                <c:ext xmlns:c16="http://schemas.microsoft.com/office/drawing/2014/chart" uri="{C3380CC4-5D6E-409C-BE32-E72D297353CC}">
                  <c16:uniqueId val="{00000007-1737-4F8A-B300-4CABE57156AB}"/>
                </c:ext>
              </c:extLst>
            </c:dLbl>
            <c:dLbl>
              <c:idx val="4"/>
              <c:layout>
                <c:manualLayout>
                  <c:x val="-1.9258441512378519E-2"/>
                  <c:y val="1.3801319115553361E-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737-4F8A-B300-4CABE57156AB}"/>
                </c:ext>
              </c:extLst>
            </c:dLbl>
            <c:dLbl>
              <c:idx val="7"/>
              <c:layout>
                <c:manualLayout>
                  <c:x val="-6.6531797545577073E-2"/>
                  <c:y val="8.4449545282854407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737-4F8A-B300-4CABE57156A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'kosten vergelijking '!$D$4:$D$11</c:f>
              <c:strCache>
                <c:ptCount val="8"/>
                <c:pt idx="0">
                  <c:v>Uitgangsmateriaal</c:v>
                </c:pt>
                <c:pt idx="1">
                  <c:v>Energie</c:v>
                </c:pt>
                <c:pt idx="2">
                  <c:v>Bestrijding ziekten &amp; plagen</c:v>
                </c:pt>
                <c:pt idx="3">
                  <c:v>Onkruidbestrijding</c:v>
                </c:pt>
                <c:pt idx="4">
                  <c:v>Bemesting</c:v>
                </c:pt>
                <c:pt idx="5">
                  <c:v>Overige productgebonden kosten</c:v>
                </c:pt>
                <c:pt idx="6">
                  <c:v>Afzetkosten</c:v>
                </c:pt>
                <c:pt idx="7">
                  <c:v>Loonwerk</c:v>
                </c:pt>
              </c:strCache>
            </c:strRef>
          </c:cat>
          <c:val>
            <c:numRef>
              <c:f>'kosten vergelijking '!$E$4:$E$11</c:f>
              <c:numCache>
                <c:formatCode>_("€"* #,##0_);_("€"* \(#,##0\);_("€"* "-"_);_(@_)</c:formatCode>
                <c:ptCount val="8"/>
                <c:pt idx="0">
                  <c:v>700</c:v>
                </c:pt>
                <c:pt idx="1">
                  <c:v>472.5</c:v>
                </c:pt>
                <c:pt idx="2">
                  <c:v>287.685</c:v>
                </c:pt>
                <c:pt idx="3">
                  <c:v>336.4</c:v>
                </c:pt>
                <c:pt idx="4">
                  <c:v>227.39399999999998</c:v>
                </c:pt>
                <c:pt idx="5">
                  <c:v>125.5</c:v>
                </c:pt>
                <c:pt idx="6">
                  <c:v>90</c:v>
                </c:pt>
                <c:pt idx="7">
                  <c:v>700</c:v>
                </c:pt>
              </c:numCache>
            </c:numRef>
          </c:val>
          <c:extLst>
            <c:ext xmlns:c16="http://schemas.microsoft.com/office/drawing/2014/chart" uri="{C3380CC4-5D6E-409C-BE32-E72D297353CC}">
              <c16:uniqueId val="{00000000-B75A-4944-B19F-F81BADFF1106}"/>
            </c:ext>
          </c:extLst>
        </c:ser>
        <c:ser>
          <c:idx val="1"/>
          <c:order val="1"/>
          <c:tx>
            <c:strRef>
              <c:f>'kosten vergelijking '!$F$3</c:f>
              <c:strCache>
                <c:ptCount val="1"/>
                <c:pt idx="0">
                  <c:v>procent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1-1737-4F8A-B300-4CABE57156A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3-1737-4F8A-B300-4CABE57156A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5-1737-4F8A-B300-4CABE57156A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7-1737-4F8A-B300-4CABE57156A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9-1737-4F8A-B300-4CABE57156A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B-1737-4F8A-B300-4CABE57156A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D-1737-4F8A-B300-4CABE57156A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1F-1737-4F8A-B300-4CABE57156A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'kosten vergelijking '!$D$4:$D$11</c:f>
              <c:strCache>
                <c:ptCount val="8"/>
                <c:pt idx="0">
                  <c:v>Uitgangsmateriaal</c:v>
                </c:pt>
                <c:pt idx="1">
                  <c:v>Energie</c:v>
                </c:pt>
                <c:pt idx="2">
                  <c:v>Bestrijding ziekten &amp; plagen</c:v>
                </c:pt>
                <c:pt idx="3">
                  <c:v>Onkruidbestrijding</c:v>
                </c:pt>
                <c:pt idx="4">
                  <c:v>Bemesting</c:v>
                </c:pt>
                <c:pt idx="5">
                  <c:v>Overige productgebonden kosten</c:v>
                </c:pt>
                <c:pt idx="6">
                  <c:v>Afzetkosten</c:v>
                </c:pt>
                <c:pt idx="7">
                  <c:v>Loonwerk</c:v>
                </c:pt>
              </c:strCache>
            </c:strRef>
          </c:cat>
          <c:val>
            <c:numRef>
              <c:f>'kosten vergelijking '!$F$4:$F$11</c:f>
              <c:numCache>
                <c:formatCode>0%</c:formatCode>
                <c:ptCount val="8"/>
                <c:pt idx="0">
                  <c:v>0.23813743864133743</c:v>
                </c:pt>
                <c:pt idx="1">
                  <c:v>0.16074277108290277</c:v>
                </c:pt>
                <c:pt idx="2">
                  <c:v>9.7869384336475948E-2</c:v>
                </c:pt>
                <c:pt idx="3">
                  <c:v>0.11444204908420844</c:v>
                </c:pt>
                <c:pt idx="4">
                  <c:v>7.7358606746297548E-2</c:v>
                </c:pt>
                <c:pt idx="5">
                  <c:v>4.269464078498264E-2</c:v>
                </c:pt>
                <c:pt idx="6">
                  <c:v>3.061767068245767E-2</c:v>
                </c:pt>
                <c:pt idx="7">
                  <c:v>0.23813743864133743</c:v>
                </c:pt>
              </c:numCache>
            </c:numRef>
          </c:val>
          <c:extLst>
            <c:ext xmlns:c16="http://schemas.microsoft.com/office/drawing/2014/chart" uri="{C3380CC4-5D6E-409C-BE32-E72D297353CC}">
              <c16:uniqueId val="{00000001-B75A-4944-B19F-F81BADFF1106}"/>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Saldo Eigen mechanisatie</a:t>
            </a:r>
            <a:br>
              <a:rPr lang="en-US"/>
            </a:br>
            <a:r>
              <a:rPr lang="en-US"/>
              <a:t>om te vergelijken</a:t>
            </a:r>
          </a:p>
        </c:rich>
      </c:tx>
      <c:layout>
        <c:manualLayout>
          <c:xMode val="edge"/>
          <c:yMode val="edge"/>
          <c:x val="0.43636041247271273"/>
          <c:y val="2.476999292285916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pieChart>
        <c:varyColors val="1"/>
        <c:ser>
          <c:idx val="0"/>
          <c:order val="0"/>
          <c:tx>
            <c:strRef>
              <c:f>'kosten vergelijking '!$E$3</c:f>
              <c:strCache>
                <c:ptCount val="1"/>
                <c:pt idx="0">
                  <c:v>bedrag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C1BB-409A-AFB4-861A5ED80AE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6-C1BB-409A-AFB4-861A5ED80AE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BB-409A-AFB4-861A5ED80AE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4-C1BB-409A-AFB4-861A5ED80AE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3-C1BB-409A-AFB4-861A5ED80AE2}"/>
              </c:ext>
            </c:extLst>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Lbls>
            <c:dLbl>
              <c:idx val="0"/>
              <c:layout>
                <c:manualLayout>
                  <c:x val="-2.6963619838782288E-2"/>
                  <c:y val="-0.1013023053646956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1BB-409A-AFB4-861A5ED80AE2}"/>
                </c:ext>
              </c:extLst>
            </c:dLbl>
            <c:dLbl>
              <c:idx val="1"/>
              <c:layout>
                <c:manualLayout>
                  <c:x val="0.17949549388850655"/>
                  <c:y val="-9.427197396503780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extLst>
                <c:ext xmlns:c15="http://schemas.microsoft.com/office/drawing/2012/chart" uri="{CE6537A1-D6FC-4f65-9D91-7224C49458BB}">
                  <c15:layout>
                    <c:manualLayout>
                      <c:w val="0.17512804831434906"/>
                      <c:h val="0.13082094833687191"/>
                    </c:manualLayout>
                  </c15:layout>
                </c:ext>
                <c:ext xmlns:c16="http://schemas.microsoft.com/office/drawing/2014/chart" uri="{C3380CC4-5D6E-409C-BE32-E72D297353CC}">
                  <c16:uniqueId val="{00000006-C1BB-409A-AFB4-861A5ED80AE2}"/>
                </c:ext>
              </c:extLst>
            </c:dLbl>
            <c:dLbl>
              <c:idx val="2"/>
              <c:layout>
                <c:manualLayout>
                  <c:x val="-0.15148635850130385"/>
                  <c:y val="-0.1100617995998907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1BB-409A-AFB4-861A5ED80AE2}"/>
                </c:ext>
              </c:extLst>
            </c:dLbl>
            <c:dLbl>
              <c:idx val="3"/>
              <c:layout>
                <c:manualLayout>
                  <c:x val="-5.519880403299102E-3"/>
                  <c:y val="-8.128012660837777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C1BB-409A-AFB4-861A5ED80AE2}"/>
                </c:ext>
              </c:extLst>
            </c:dLbl>
            <c:dLbl>
              <c:idx val="4"/>
              <c:layout>
                <c:manualLayout>
                  <c:x val="-8.4213532774422617E-2"/>
                  <c:y val="2.3920178767462986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1BB-409A-AFB4-861A5ED80A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'kosten vergelijking '!$D$4:$D$10</c:f>
              <c:strCache>
                <c:ptCount val="7"/>
                <c:pt idx="0">
                  <c:v>Uitgangsmateriaal</c:v>
                </c:pt>
                <c:pt idx="1">
                  <c:v>Energie</c:v>
                </c:pt>
                <c:pt idx="2">
                  <c:v>Bestrijding ziekten &amp; plagen</c:v>
                </c:pt>
                <c:pt idx="3">
                  <c:v>Onkruidbestrijding</c:v>
                </c:pt>
                <c:pt idx="4">
                  <c:v>Bemesting</c:v>
                </c:pt>
                <c:pt idx="5">
                  <c:v>Overige productgebonden kosten</c:v>
                </c:pt>
                <c:pt idx="6">
                  <c:v>Afzetkosten</c:v>
                </c:pt>
              </c:strCache>
            </c:strRef>
          </c:cat>
          <c:val>
            <c:numRef>
              <c:f>'kosten vergelijking '!$E$4:$E$10</c:f>
              <c:numCache>
                <c:formatCode>_("€"* #,##0_);_("€"* \(#,##0\);_("€"* "-"_);_(@_)</c:formatCode>
                <c:ptCount val="7"/>
                <c:pt idx="0">
                  <c:v>700</c:v>
                </c:pt>
                <c:pt idx="1">
                  <c:v>472.5</c:v>
                </c:pt>
                <c:pt idx="2">
                  <c:v>287.685</c:v>
                </c:pt>
                <c:pt idx="3">
                  <c:v>336.4</c:v>
                </c:pt>
                <c:pt idx="4">
                  <c:v>227.39399999999998</c:v>
                </c:pt>
                <c:pt idx="5">
                  <c:v>125.5</c:v>
                </c:pt>
                <c:pt idx="6">
                  <c:v>90</c:v>
                </c:pt>
              </c:numCache>
            </c:numRef>
          </c:val>
          <c:extLst>
            <c:ext xmlns:c16="http://schemas.microsoft.com/office/drawing/2014/chart" uri="{C3380CC4-5D6E-409C-BE32-E72D297353CC}">
              <c16:uniqueId val="{00000000-C1BB-409A-AFB4-861A5ED80AE2}"/>
            </c:ext>
          </c:extLst>
        </c:ser>
        <c:ser>
          <c:idx val="1"/>
          <c:order val="1"/>
          <c:tx>
            <c:strRef>
              <c:f>'kosten vergelijking '!$F$3</c:f>
              <c:strCache>
                <c:ptCount val="1"/>
                <c:pt idx="0">
                  <c:v>procent</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'kosten vergelijking '!$D$4:$D$10</c:f>
              <c:strCache>
                <c:ptCount val="7"/>
                <c:pt idx="0">
                  <c:v>Uitgangsmateriaal</c:v>
                </c:pt>
                <c:pt idx="1">
                  <c:v>Energie</c:v>
                </c:pt>
                <c:pt idx="2">
                  <c:v>Bestrijding ziekten &amp; plagen</c:v>
                </c:pt>
                <c:pt idx="3">
                  <c:v>Onkruidbestrijding</c:v>
                </c:pt>
                <c:pt idx="4">
                  <c:v>Bemesting</c:v>
                </c:pt>
                <c:pt idx="5">
                  <c:v>Overige productgebonden kosten</c:v>
                </c:pt>
                <c:pt idx="6">
                  <c:v>Afzetkosten</c:v>
                </c:pt>
              </c:strCache>
            </c:strRef>
          </c:cat>
          <c:val>
            <c:numRef>
              <c:f>'kosten vergelijking '!$F$4:$F$10</c:f>
              <c:numCache>
                <c:formatCode>0%</c:formatCode>
                <c:ptCount val="7"/>
                <c:pt idx="0">
                  <c:v>0.23813743864133743</c:v>
                </c:pt>
                <c:pt idx="1">
                  <c:v>0.16074277108290277</c:v>
                </c:pt>
                <c:pt idx="2">
                  <c:v>9.7869384336475948E-2</c:v>
                </c:pt>
                <c:pt idx="3">
                  <c:v>0.11444204908420844</c:v>
                </c:pt>
                <c:pt idx="4">
                  <c:v>7.7358606746297548E-2</c:v>
                </c:pt>
                <c:pt idx="5">
                  <c:v>4.269464078498264E-2</c:v>
                </c:pt>
                <c:pt idx="6">
                  <c:v>3.061767068245767E-2</c:v>
                </c:pt>
              </c:numCache>
            </c:numRef>
          </c:val>
          <c:extLst>
            <c:ext xmlns:c16="http://schemas.microsoft.com/office/drawing/2014/chart" uri="{C3380CC4-5D6E-409C-BE32-E72D297353CC}">
              <c16:uniqueId val="{00000001-C1BB-409A-AFB4-861A5ED80AE2}"/>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533400</xdr:colOff>
      <xdr:row>17</xdr:row>
      <xdr:rowOff>137160</xdr:rowOff>
    </xdr:from>
    <xdr:to>
      <xdr:col>13</xdr:col>
      <xdr:colOff>342900</xdr:colOff>
      <xdr:row>35</xdr:row>
      <xdr:rowOff>114300</xdr:rowOff>
    </xdr:to>
    <xdr:graphicFrame macro="">
      <xdr:nvGraphicFramePr>
        <xdr:cNvPr id="2" name="Grafiek 1">
          <a:extLst>
            <a:ext uri="{FF2B5EF4-FFF2-40B4-BE49-F238E27FC236}">
              <a16:creationId xmlns:a16="http://schemas.microsoft.com/office/drawing/2014/main" id="{9D16B52F-1505-401D-B00F-6F6543F018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121920</xdr:colOff>
      <xdr:row>0</xdr:row>
      <xdr:rowOff>7620</xdr:rowOff>
    </xdr:from>
    <xdr:to>
      <xdr:col>18</xdr:col>
      <xdr:colOff>563880</xdr:colOff>
      <xdr:row>19</xdr:row>
      <xdr:rowOff>121920</xdr:rowOff>
    </xdr:to>
    <xdr:graphicFrame macro="">
      <xdr:nvGraphicFramePr>
        <xdr:cNvPr id="4" name="Grafiek 3">
          <a:extLst>
            <a:ext uri="{FF2B5EF4-FFF2-40B4-BE49-F238E27FC236}">
              <a16:creationId xmlns:a16="http://schemas.microsoft.com/office/drawing/2014/main" id="{4C0C2DBE-EC77-43F2-846A-C56F097BD7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orbeeld%20nov%20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grond"/>
      <sheetName val="drain"/>
      <sheetName val="geb"/>
      <sheetName val="werkt"/>
      <sheetName val="v &amp; v"/>
      <sheetName val="balans"/>
      <sheetName val="saldi A1"/>
      <sheetName val="grafisch"/>
      <sheetName val="saldi A2"/>
      <sheetName val="saldi A3"/>
      <sheetName val="saldi A4"/>
      <sheetName val="saldi A5"/>
      <sheetName val="Loonw"/>
      <sheetName val="be be"/>
      <sheetName val="grafiek"/>
      <sheetName val="fi be"/>
      <sheetName val="MTS"/>
      <sheetName val="BEP"/>
      <sheetName val="IB"/>
      <sheetName val="Dupont"/>
      <sheetName val="O&amp;U"/>
      <sheetName val="KG"/>
      <sheetName val="Resultaten"/>
      <sheetName val="Kostprijs"/>
      <sheetName val="K.vergelijk"/>
      <sheetName val="Arbeidsbegroting"/>
      <sheetName val="Vaste_Uitg"/>
      <sheetName val="VEEO&amp;U"/>
      <sheetName val="Liquiditeitsbegroting"/>
      <sheetName val="saldi F1"/>
      <sheetName val="saldi F2"/>
      <sheetName val="saldi F3"/>
      <sheetName val="saldi F4"/>
      <sheetName val="saldi F5"/>
      <sheetName val="saldi V1"/>
      <sheetName val="Blad1"/>
    </sheetNames>
    <sheetDataSet>
      <sheetData sheetId="0">
        <row r="30">
          <cell r="I30">
            <v>35</v>
          </cell>
        </row>
        <row r="31">
          <cell r="I31">
            <v>0</v>
          </cell>
        </row>
        <row r="32">
          <cell r="I32">
            <v>0</v>
          </cell>
        </row>
        <row r="41">
          <cell r="E41">
            <v>2.5000000000000001E-2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BE956-C1EE-4DFD-A709-626670D71C5A}">
  <dimension ref="A1:M79"/>
  <sheetViews>
    <sheetView topLeftCell="A33" workbookViewId="0">
      <selection activeCell="D65" sqref="D65"/>
    </sheetView>
  </sheetViews>
  <sheetFormatPr defaultColWidth="9.109375" defaultRowHeight="12" customHeight="1" x14ac:dyDescent="0.3"/>
  <cols>
    <col min="1" max="1" width="25" style="44" customWidth="1"/>
    <col min="2" max="2" width="6.6640625" style="44" customWidth="1"/>
    <col min="3" max="3" width="3.6640625" style="44" customWidth="1"/>
    <col min="4" max="4" width="6.6640625" style="44" customWidth="1"/>
    <col min="5" max="5" width="7.33203125" style="44" customWidth="1"/>
    <col min="6" max="6" width="6.6640625" style="44" customWidth="1"/>
    <col min="7" max="7" width="3.6640625" style="44" customWidth="1"/>
    <col min="8" max="8" width="6.6640625" style="44" customWidth="1"/>
    <col min="9" max="9" width="7.33203125" style="44" customWidth="1"/>
    <col min="10" max="10" width="6.6640625" style="44" customWidth="1"/>
    <col min="11" max="11" width="3.6640625" style="44" customWidth="1"/>
    <col min="12" max="12" width="6.6640625" style="44" customWidth="1"/>
    <col min="13" max="13" width="7.33203125" style="44" customWidth="1"/>
    <col min="14" max="16384" width="9.109375" style="44"/>
  </cols>
  <sheetData>
    <row r="1" spans="1:13" ht="17.25" customHeight="1" x14ac:dyDescent="0.3">
      <c r="A1" s="43" t="s">
        <v>0</v>
      </c>
      <c r="B1" s="1" t="s">
        <v>1</v>
      </c>
      <c r="C1" s="2"/>
      <c r="D1" s="2"/>
      <c r="E1" s="3">
        <f>[1]info!I30</f>
        <v>35</v>
      </c>
      <c r="F1" s="1"/>
      <c r="G1" s="2"/>
      <c r="H1" s="2"/>
      <c r="I1" s="3">
        <f>[1]info!I31</f>
        <v>0</v>
      </c>
      <c r="J1" s="1"/>
      <c r="K1" s="2"/>
      <c r="L1" s="2"/>
      <c r="M1" s="3">
        <f>[1]info!I32</f>
        <v>0</v>
      </c>
    </row>
    <row r="2" spans="1:13" ht="13.5" customHeight="1" x14ac:dyDescent="0.3">
      <c r="A2" s="45" t="s">
        <v>2</v>
      </c>
      <c r="B2" s="63" t="s">
        <v>3</v>
      </c>
      <c r="C2" s="64"/>
      <c r="D2" s="46" t="s">
        <v>4</v>
      </c>
      <c r="E2" s="47" t="s">
        <v>5</v>
      </c>
      <c r="F2" s="63" t="s">
        <v>3</v>
      </c>
      <c r="G2" s="64"/>
      <c r="H2" s="46" t="s">
        <v>4</v>
      </c>
      <c r="I2" s="47" t="s">
        <v>5</v>
      </c>
      <c r="J2" s="63" t="s">
        <v>3</v>
      </c>
      <c r="K2" s="64"/>
      <c r="L2" s="46" t="s">
        <v>4</v>
      </c>
      <c r="M2" s="47" t="s">
        <v>5</v>
      </c>
    </row>
    <row r="3" spans="1:13" ht="12" customHeight="1" x14ac:dyDescent="0.3">
      <c r="A3" s="4" t="s">
        <v>6</v>
      </c>
      <c r="B3" s="48"/>
      <c r="C3" s="49"/>
      <c r="D3" s="50"/>
      <c r="E3" s="51"/>
      <c r="F3" s="48"/>
      <c r="G3" s="49"/>
      <c r="H3" s="50"/>
      <c r="I3" s="51"/>
      <c r="J3" s="48"/>
      <c r="K3" s="49"/>
      <c r="L3" s="50"/>
      <c r="M3" s="51"/>
    </row>
    <row r="4" spans="1:13" ht="12" customHeight="1" x14ac:dyDescent="0.3">
      <c r="A4" s="5" t="s">
        <v>7</v>
      </c>
      <c r="B4" s="6">
        <v>28000</v>
      </c>
      <c r="C4" s="7" t="s">
        <v>8</v>
      </c>
      <c r="D4" s="8">
        <v>0.13</v>
      </c>
      <c r="E4" s="52">
        <f>B4*D4</f>
        <v>3640</v>
      </c>
      <c r="F4" s="6"/>
      <c r="G4" s="7"/>
      <c r="H4" s="8"/>
      <c r="I4" s="52">
        <f>F4*H4</f>
        <v>0</v>
      </c>
      <c r="J4" s="6"/>
      <c r="K4" s="7"/>
      <c r="L4" s="8"/>
      <c r="M4" s="52">
        <f>J4*L4</f>
        <v>0</v>
      </c>
    </row>
    <row r="5" spans="1:13" ht="12" customHeight="1" x14ac:dyDescent="0.3">
      <c r="A5" s="5" t="s">
        <v>9</v>
      </c>
      <c r="B5" s="6">
        <v>20000</v>
      </c>
      <c r="C5" s="7" t="s">
        <v>8</v>
      </c>
      <c r="D5" s="8">
        <v>0.12</v>
      </c>
      <c r="E5" s="52">
        <f>B5*D5</f>
        <v>2400</v>
      </c>
      <c r="F5" s="6"/>
      <c r="G5" s="7"/>
      <c r="H5" s="8"/>
      <c r="I5" s="52">
        <f>F5*H5</f>
        <v>0</v>
      </c>
      <c r="J5" s="6"/>
      <c r="K5" s="7"/>
      <c r="L5" s="8"/>
      <c r="M5" s="52">
        <f>J5*L5</f>
        <v>0</v>
      </c>
    </row>
    <row r="6" spans="1:13" ht="12" customHeight="1" x14ac:dyDescent="0.3">
      <c r="A6" s="5" t="s">
        <v>10</v>
      </c>
      <c r="B6" s="6">
        <v>0</v>
      </c>
      <c r="C6" s="7" t="s">
        <v>11</v>
      </c>
      <c r="D6" s="8">
        <v>0</v>
      </c>
      <c r="E6" s="52">
        <f>B6*D6</f>
        <v>0</v>
      </c>
      <c r="F6" s="6"/>
      <c r="G6" s="7"/>
      <c r="H6" s="8"/>
      <c r="I6" s="52">
        <f>F6*H6</f>
        <v>0</v>
      </c>
      <c r="J6" s="6"/>
      <c r="K6" s="7"/>
      <c r="L6" s="8"/>
      <c r="M6" s="52">
        <f>J6*L6</f>
        <v>0</v>
      </c>
    </row>
    <row r="7" spans="1:13" ht="12" customHeight="1" x14ac:dyDescent="0.3">
      <c r="A7" s="5" t="s">
        <v>10</v>
      </c>
      <c r="B7" s="6">
        <v>0</v>
      </c>
      <c r="C7" s="7" t="s">
        <v>11</v>
      </c>
      <c r="D7" s="8">
        <v>0</v>
      </c>
      <c r="E7" s="52">
        <f>B7*D7</f>
        <v>0</v>
      </c>
      <c r="F7" s="6"/>
      <c r="G7" s="7"/>
      <c r="H7" s="8"/>
      <c r="I7" s="52">
        <f>F7*H7</f>
        <v>0</v>
      </c>
      <c r="J7" s="6"/>
      <c r="K7" s="7"/>
      <c r="L7" s="8"/>
      <c r="M7" s="52">
        <f>J7*L7</f>
        <v>0</v>
      </c>
    </row>
    <row r="8" spans="1:13" ht="12" customHeight="1" x14ac:dyDescent="0.3">
      <c r="A8" s="5" t="s">
        <v>10</v>
      </c>
      <c r="B8" s="6">
        <v>0</v>
      </c>
      <c r="C8" s="7" t="s">
        <v>11</v>
      </c>
      <c r="D8" s="8">
        <v>0</v>
      </c>
      <c r="E8" s="52">
        <f>B8*D8</f>
        <v>0</v>
      </c>
      <c r="F8" s="6"/>
      <c r="G8" s="7"/>
      <c r="H8" s="8"/>
      <c r="I8" s="52">
        <f>F8*H8</f>
        <v>0</v>
      </c>
      <c r="J8" s="6"/>
      <c r="K8" s="7"/>
      <c r="L8" s="8"/>
      <c r="M8" s="52">
        <f>J8*L8</f>
        <v>0</v>
      </c>
    </row>
    <row r="9" spans="1:13" ht="12" customHeight="1" thickBot="1" x14ac:dyDescent="0.35">
      <c r="A9" s="9"/>
      <c r="B9" s="10"/>
      <c r="C9" s="11"/>
      <c r="D9" s="12"/>
      <c r="E9" s="53"/>
      <c r="F9" s="10"/>
      <c r="G9" s="11"/>
      <c r="H9" s="12"/>
      <c r="I9" s="53"/>
      <c r="J9" s="10"/>
      <c r="K9" s="11"/>
      <c r="L9" s="12"/>
      <c r="M9" s="53"/>
    </row>
    <row r="10" spans="1:13" ht="12" customHeight="1" thickTop="1" thickBot="1" x14ac:dyDescent="0.35">
      <c r="A10" s="13" t="s">
        <v>12</v>
      </c>
      <c r="B10" s="48"/>
      <c r="C10" s="49"/>
      <c r="D10" s="50"/>
      <c r="E10" s="51">
        <f>SUM(E4:E9)</f>
        <v>6040</v>
      </c>
      <c r="F10" s="48"/>
      <c r="G10" s="49"/>
      <c r="H10" s="50"/>
      <c r="I10" s="51">
        <f>SUM(I4:I9)</f>
        <v>0</v>
      </c>
      <c r="J10" s="48"/>
      <c r="K10" s="49"/>
      <c r="L10" s="50"/>
      <c r="M10" s="51">
        <f>SUM(M4:M9)</f>
        <v>0</v>
      </c>
    </row>
    <row r="11" spans="1:13" ht="12" customHeight="1" x14ac:dyDescent="0.3">
      <c r="A11" s="14"/>
      <c r="B11" s="15"/>
      <c r="C11" s="16"/>
      <c r="D11" s="17"/>
      <c r="E11" s="18"/>
      <c r="F11" s="15"/>
      <c r="G11" s="16"/>
      <c r="H11" s="17"/>
      <c r="I11" s="18"/>
      <c r="J11" s="15"/>
      <c r="K11" s="16"/>
      <c r="L11" s="17"/>
      <c r="M11" s="18"/>
    </row>
    <row r="12" spans="1:13" ht="12" customHeight="1" x14ac:dyDescent="0.3">
      <c r="A12" s="4" t="s">
        <v>13</v>
      </c>
      <c r="B12" s="48"/>
      <c r="C12" s="49"/>
      <c r="D12" s="50"/>
      <c r="E12" s="51"/>
      <c r="F12" s="48"/>
      <c r="G12" s="49"/>
      <c r="H12" s="50"/>
      <c r="I12" s="51"/>
      <c r="J12" s="48"/>
      <c r="K12" s="49"/>
      <c r="L12" s="50"/>
      <c r="M12" s="51"/>
    </row>
    <row r="13" spans="1:13" ht="12" customHeight="1" x14ac:dyDescent="0.3">
      <c r="A13" s="13" t="s">
        <v>14</v>
      </c>
      <c r="B13" s="19" t="s">
        <v>15</v>
      </c>
      <c r="C13" s="20"/>
      <c r="D13" s="50">
        <f>SUBTOTAL(9,E14:E16)</f>
        <v>700</v>
      </c>
      <c r="E13" s="51"/>
      <c r="F13" s="19" t="s">
        <v>15</v>
      </c>
      <c r="G13" s="49"/>
      <c r="H13" s="50">
        <f>SUBTOTAL(9,I14:I16)</f>
        <v>0</v>
      </c>
      <c r="I13" s="51"/>
      <c r="J13" s="19" t="s">
        <v>15</v>
      </c>
      <c r="K13" s="49"/>
      <c r="L13" s="50">
        <f>SUBTOTAL(9,M14:M16)</f>
        <v>0</v>
      </c>
      <c r="M13" s="51"/>
    </row>
    <row r="14" spans="1:13" ht="12" customHeight="1" x14ac:dyDescent="0.3">
      <c r="A14" s="5" t="s">
        <v>16</v>
      </c>
      <c r="B14" s="6">
        <v>2000</v>
      </c>
      <c r="C14" s="7" t="s">
        <v>8</v>
      </c>
      <c r="D14" s="8">
        <v>0.35</v>
      </c>
      <c r="E14" s="52">
        <f>B14*D14</f>
        <v>700</v>
      </c>
      <c r="F14" s="6"/>
      <c r="G14" s="7"/>
      <c r="H14" s="8"/>
      <c r="I14" s="52">
        <f>F14*H14</f>
        <v>0</v>
      </c>
      <c r="J14" s="6"/>
      <c r="K14" s="7"/>
      <c r="L14" s="8"/>
      <c r="M14" s="52">
        <f>J14*L14</f>
        <v>0</v>
      </c>
    </row>
    <row r="15" spans="1:13" ht="12" customHeight="1" x14ac:dyDescent="0.3">
      <c r="A15" s="5"/>
      <c r="B15" s="6"/>
      <c r="C15" s="21"/>
      <c r="D15" s="8"/>
      <c r="E15" s="52">
        <f>B15*D15</f>
        <v>0</v>
      </c>
      <c r="F15" s="6"/>
      <c r="G15" s="7"/>
      <c r="H15" s="8"/>
      <c r="I15" s="52">
        <f>F15*H15</f>
        <v>0</v>
      </c>
      <c r="J15" s="6"/>
      <c r="K15" s="7"/>
      <c r="L15" s="8"/>
      <c r="M15" s="52">
        <f>J15*L15</f>
        <v>0</v>
      </c>
    </row>
    <row r="16" spans="1:13" ht="12" customHeight="1" x14ac:dyDescent="0.3">
      <c r="A16" s="5"/>
      <c r="B16" s="6"/>
      <c r="C16" s="7"/>
      <c r="D16" s="8"/>
      <c r="E16" s="52">
        <f>B16*D16</f>
        <v>0</v>
      </c>
      <c r="F16" s="6"/>
      <c r="G16" s="7"/>
      <c r="H16" s="8"/>
      <c r="I16" s="52">
        <f>F16*H16</f>
        <v>0</v>
      </c>
      <c r="J16" s="6"/>
      <c r="K16" s="7"/>
      <c r="L16" s="8"/>
      <c r="M16" s="52">
        <f>J16*L16</f>
        <v>0</v>
      </c>
    </row>
    <row r="17" spans="1:13" ht="12" customHeight="1" x14ac:dyDescent="0.3">
      <c r="A17" s="13" t="s">
        <v>17</v>
      </c>
      <c r="B17" s="22" t="s">
        <v>15</v>
      </c>
      <c r="C17" s="23"/>
      <c r="D17" s="24">
        <f>SUBTOTAL(9,E18:E23)</f>
        <v>227.39399999999998</v>
      </c>
      <c r="E17" s="25"/>
      <c r="F17" s="22" t="s">
        <v>15</v>
      </c>
      <c r="G17" s="23"/>
      <c r="H17" s="24">
        <f>SUBTOTAL(9,I18:I23)</f>
        <v>0</v>
      </c>
      <c r="I17" s="25"/>
      <c r="J17" s="22" t="s">
        <v>15</v>
      </c>
      <c r="K17" s="23"/>
      <c r="L17" s="24">
        <f>SUBTOTAL(9,M18:M23)</f>
        <v>0</v>
      </c>
      <c r="M17" s="25"/>
    </row>
    <row r="18" spans="1:13" ht="12" customHeight="1" x14ac:dyDescent="0.3">
      <c r="A18" s="5" t="s">
        <v>18</v>
      </c>
      <c r="B18" s="6">
        <v>191.5</v>
      </c>
      <c r="C18" s="7" t="s">
        <v>8</v>
      </c>
      <c r="D18" s="8">
        <v>0.35</v>
      </c>
      <c r="E18" s="52">
        <f t="shared" ref="E18:E23" si="0">B18*D18</f>
        <v>67.024999999999991</v>
      </c>
      <c r="F18" s="6"/>
      <c r="G18" s="7"/>
      <c r="H18" s="8"/>
      <c r="I18" s="52">
        <f t="shared" ref="I18:I23" si="1">F18*H18</f>
        <v>0</v>
      </c>
      <c r="J18" s="6"/>
      <c r="K18" s="7"/>
      <c r="L18" s="8"/>
      <c r="M18" s="52">
        <f t="shared" ref="M18:M23" si="2">J18*L18</f>
        <v>0</v>
      </c>
    </row>
    <row r="19" spans="1:13" ht="12" customHeight="1" x14ac:dyDescent="0.3">
      <c r="A19" s="5" t="s">
        <v>19</v>
      </c>
      <c r="B19" s="6">
        <v>30.3</v>
      </c>
      <c r="C19" s="7" t="s">
        <v>20</v>
      </c>
      <c r="D19" s="8">
        <v>-2</v>
      </c>
      <c r="E19" s="52">
        <f t="shared" si="0"/>
        <v>-60.6</v>
      </c>
      <c r="F19" s="6"/>
      <c r="G19" s="7"/>
      <c r="H19" s="8"/>
      <c r="I19" s="52">
        <f t="shared" si="1"/>
        <v>0</v>
      </c>
      <c r="J19" s="6"/>
      <c r="K19" s="7"/>
      <c r="L19" s="8"/>
      <c r="M19" s="52">
        <f t="shared" si="2"/>
        <v>0</v>
      </c>
    </row>
    <row r="20" spans="1:13" ht="12" customHeight="1" x14ac:dyDescent="0.3">
      <c r="A20" s="5" t="s">
        <v>21</v>
      </c>
      <c r="B20" s="6">
        <v>637</v>
      </c>
      <c r="C20" s="7" t="s">
        <v>8</v>
      </c>
      <c r="D20" s="8">
        <v>0.29099999999999998</v>
      </c>
      <c r="E20" s="52">
        <f t="shared" si="0"/>
        <v>185.36699999999999</v>
      </c>
      <c r="F20" s="6"/>
      <c r="G20" s="7"/>
      <c r="H20" s="8"/>
      <c r="I20" s="52">
        <f t="shared" si="1"/>
        <v>0</v>
      </c>
      <c r="J20" s="6"/>
      <c r="K20" s="7"/>
      <c r="L20" s="8"/>
      <c r="M20" s="52">
        <f t="shared" si="2"/>
        <v>0</v>
      </c>
    </row>
    <row r="21" spans="1:13" ht="12" customHeight="1" x14ac:dyDescent="0.3">
      <c r="A21" s="5" t="s">
        <v>22</v>
      </c>
      <c r="B21" s="6">
        <v>19.600000000000001</v>
      </c>
      <c r="C21" s="7" t="s">
        <v>8</v>
      </c>
      <c r="D21" s="8">
        <v>0.55000000000000004</v>
      </c>
      <c r="E21" s="52">
        <f t="shared" si="0"/>
        <v>10.780000000000001</v>
      </c>
      <c r="F21" s="6"/>
      <c r="G21" s="7"/>
      <c r="H21" s="8"/>
      <c r="I21" s="52">
        <f t="shared" si="1"/>
        <v>0</v>
      </c>
      <c r="J21" s="6"/>
      <c r="K21" s="7"/>
      <c r="L21" s="8"/>
      <c r="M21" s="52">
        <f t="shared" si="2"/>
        <v>0</v>
      </c>
    </row>
    <row r="22" spans="1:13" ht="12" customHeight="1" x14ac:dyDescent="0.3">
      <c r="A22" s="5" t="s">
        <v>23</v>
      </c>
      <c r="B22" s="6">
        <v>3.6</v>
      </c>
      <c r="C22" s="7" t="s">
        <v>24</v>
      </c>
      <c r="D22" s="8">
        <v>6.4</v>
      </c>
      <c r="E22" s="52">
        <f t="shared" si="0"/>
        <v>23.040000000000003</v>
      </c>
      <c r="F22" s="6"/>
      <c r="G22" s="7"/>
      <c r="H22" s="8"/>
      <c r="I22" s="52">
        <f t="shared" si="1"/>
        <v>0</v>
      </c>
      <c r="J22" s="6"/>
      <c r="K22" s="7"/>
      <c r="L22" s="8"/>
      <c r="M22" s="52">
        <f t="shared" si="2"/>
        <v>0</v>
      </c>
    </row>
    <row r="23" spans="1:13" ht="12" customHeight="1" x14ac:dyDescent="0.3">
      <c r="A23" s="5" t="s">
        <v>25</v>
      </c>
      <c r="B23" s="6">
        <v>3.3</v>
      </c>
      <c r="C23" s="7" t="s">
        <v>8</v>
      </c>
      <c r="D23" s="8">
        <v>0.54</v>
      </c>
      <c r="E23" s="52">
        <f t="shared" si="0"/>
        <v>1.782</v>
      </c>
      <c r="F23" s="6"/>
      <c r="G23" s="7"/>
      <c r="H23" s="8"/>
      <c r="I23" s="52">
        <f t="shared" si="1"/>
        <v>0</v>
      </c>
      <c r="J23" s="6"/>
      <c r="K23" s="7"/>
      <c r="L23" s="8"/>
      <c r="M23" s="52">
        <f t="shared" si="2"/>
        <v>0</v>
      </c>
    </row>
    <row r="24" spans="1:13" ht="12" customHeight="1" x14ac:dyDescent="0.3">
      <c r="A24" s="13" t="s">
        <v>26</v>
      </c>
      <c r="B24" s="19" t="s">
        <v>15</v>
      </c>
      <c r="C24" s="49"/>
      <c r="D24" s="50">
        <f>SUBTOTAL(9,E25:E38)</f>
        <v>336.4</v>
      </c>
      <c r="E24" s="51"/>
      <c r="F24" s="22" t="s">
        <v>15</v>
      </c>
      <c r="G24" s="49"/>
      <c r="H24" s="50">
        <f>SUBTOTAL(9,I26:I38)</f>
        <v>0</v>
      </c>
      <c r="I24" s="51"/>
      <c r="J24" s="22" t="s">
        <v>15</v>
      </c>
      <c r="K24" s="49"/>
      <c r="L24" s="50">
        <f>SUBTOTAL(9,M26:M38)</f>
        <v>0</v>
      </c>
      <c r="M24" s="51"/>
    </row>
    <row r="25" spans="1:13" ht="12" customHeight="1" x14ac:dyDescent="0.3">
      <c r="A25" s="5" t="s">
        <v>27</v>
      </c>
      <c r="B25" s="6">
        <v>4</v>
      </c>
      <c r="C25" s="7" t="s">
        <v>24</v>
      </c>
      <c r="D25" s="8">
        <v>13.5</v>
      </c>
      <c r="E25" s="52">
        <f>B25*D25</f>
        <v>54</v>
      </c>
      <c r="F25" s="6"/>
      <c r="G25" s="7"/>
      <c r="H25" s="8"/>
      <c r="I25" s="52">
        <f>F25*H25</f>
        <v>0</v>
      </c>
      <c r="J25" s="6"/>
      <c r="K25" s="7"/>
      <c r="L25" s="8"/>
      <c r="M25" s="52">
        <f>J25*L25</f>
        <v>0</v>
      </c>
    </row>
    <row r="26" spans="1:13" ht="12" customHeight="1" x14ac:dyDescent="0.3">
      <c r="A26" s="5" t="s">
        <v>28</v>
      </c>
      <c r="B26" s="6">
        <v>0.75</v>
      </c>
      <c r="C26" s="7" t="s">
        <v>24</v>
      </c>
      <c r="D26" s="8">
        <v>44</v>
      </c>
      <c r="E26" s="52">
        <f t="shared" ref="E26:E38" si="3">B26*D26</f>
        <v>33</v>
      </c>
      <c r="F26" s="6"/>
      <c r="G26" s="7"/>
      <c r="H26" s="8"/>
      <c r="I26" s="52">
        <f t="shared" ref="I26:I38" si="4">F26*H26</f>
        <v>0</v>
      </c>
      <c r="J26" s="6"/>
      <c r="K26" s="7"/>
      <c r="L26" s="8"/>
      <c r="M26" s="52">
        <f t="shared" ref="M26:M38" si="5">J26*L26</f>
        <v>0</v>
      </c>
    </row>
    <row r="27" spans="1:13" ht="12" customHeight="1" x14ac:dyDescent="0.3">
      <c r="A27" s="5" t="s">
        <v>29</v>
      </c>
      <c r="B27" s="6">
        <v>0.04</v>
      </c>
      <c r="C27" s="7" t="s">
        <v>8</v>
      </c>
      <c r="D27" s="8">
        <v>905</v>
      </c>
      <c r="E27" s="52">
        <f t="shared" si="3"/>
        <v>36.200000000000003</v>
      </c>
      <c r="F27" s="6"/>
      <c r="G27" s="7"/>
      <c r="H27" s="8"/>
      <c r="I27" s="52">
        <f t="shared" si="4"/>
        <v>0</v>
      </c>
      <c r="J27" s="6"/>
      <c r="K27" s="7"/>
      <c r="L27" s="8"/>
      <c r="M27" s="52">
        <f t="shared" si="5"/>
        <v>0</v>
      </c>
    </row>
    <row r="28" spans="1:13" ht="12" customHeight="1" x14ac:dyDescent="0.3">
      <c r="A28" s="5" t="s">
        <v>30</v>
      </c>
      <c r="B28" s="6">
        <v>4</v>
      </c>
      <c r="C28" s="7" t="s">
        <v>24</v>
      </c>
      <c r="D28" s="8">
        <v>17</v>
      </c>
      <c r="E28" s="52">
        <f t="shared" si="3"/>
        <v>68</v>
      </c>
      <c r="F28" s="6"/>
      <c r="G28" s="7"/>
      <c r="H28" s="8"/>
      <c r="I28" s="52">
        <f t="shared" si="4"/>
        <v>0</v>
      </c>
      <c r="J28" s="6"/>
      <c r="K28" s="7"/>
      <c r="L28" s="8"/>
      <c r="M28" s="52">
        <f t="shared" si="5"/>
        <v>0</v>
      </c>
    </row>
    <row r="29" spans="1:13" ht="12" customHeight="1" x14ac:dyDescent="0.3">
      <c r="A29" s="5"/>
      <c r="B29" s="6"/>
      <c r="C29" s="7"/>
      <c r="D29" s="8"/>
      <c r="E29" s="52">
        <f t="shared" si="3"/>
        <v>0</v>
      </c>
      <c r="F29" s="6"/>
      <c r="G29" s="7"/>
      <c r="H29" s="8"/>
      <c r="I29" s="52">
        <f t="shared" si="4"/>
        <v>0</v>
      </c>
      <c r="J29" s="6"/>
      <c r="K29" s="7"/>
      <c r="L29" s="8"/>
      <c r="M29" s="52">
        <f t="shared" si="5"/>
        <v>0</v>
      </c>
    </row>
    <row r="30" spans="1:13" ht="12" customHeight="1" x14ac:dyDescent="0.3">
      <c r="A30" s="5" t="s">
        <v>31</v>
      </c>
      <c r="B30" s="6">
        <v>0.2</v>
      </c>
      <c r="C30" s="7" t="s">
        <v>24</v>
      </c>
      <c r="D30" s="8">
        <v>11</v>
      </c>
      <c r="E30" s="52">
        <f t="shared" si="3"/>
        <v>2.2000000000000002</v>
      </c>
      <c r="F30" s="6"/>
      <c r="G30" s="7"/>
      <c r="H30" s="8"/>
      <c r="I30" s="52">
        <f t="shared" si="4"/>
        <v>0</v>
      </c>
      <c r="J30" s="6"/>
      <c r="K30" s="7"/>
      <c r="L30" s="8"/>
      <c r="M30" s="52">
        <f t="shared" si="5"/>
        <v>0</v>
      </c>
    </row>
    <row r="31" spans="1:13" ht="12" customHeight="1" x14ac:dyDescent="0.3">
      <c r="A31" s="5" t="s">
        <v>32</v>
      </c>
      <c r="B31" s="6">
        <v>5</v>
      </c>
      <c r="C31" s="7" t="s">
        <v>8</v>
      </c>
      <c r="D31" s="8">
        <v>28</v>
      </c>
      <c r="E31" s="52">
        <f t="shared" si="3"/>
        <v>140</v>
      </c>
      <c r="F31" s="6"/>
      <c r="G31" s="7"/>
      <c r="H31" s="8"/>
      <c r="I31" s="52">
        <f t="shared" si="4"/>
        <v>0</v>
      </c>
      <c r="J31" s="6"/>
      <c r="K31" s="7"/>
      <c r="L31" s="8"/>
      <c r="M31" s="52">
        <f t="shared" si="5"/>
        <v>0</v>
      </c>
    </row>
    <row r="32" spans="1:13" ht="12" customHeight="1" x14ac:dyDescent="0.3">
      <c r="A32" s="5" t="s">
        <v>33</v>
      </c>
      <c r="B32" s="6">
        <v>1</v>
      </c>
      <c r="C32" s="7" t="s">
        <v>24</v>
      </c>
      <c r="D32" s="8">
        <v>3</v>
      </c>
      <c r="E32" s="52">
        <f t="shared" si="3"/>
        <v>3</v>
      </c>
      <c r="F32" s="6"/>
      <c r="G32" s="7"/>
      <c r="H32" s="8"/>
      <c r="I32" s="52">
        <f t="shared" si="4"/>
        <v>0</v>
      </c>
      <c r="J32" s="6"/>
      <c r="K32" s="7"/>
      <c r="L32" s="8"/>
      <c r="M32" s="52">
        <f t="shared" si="5"/>
        <v>0</v>
      </c>
    </row>
    <row r="33" spans="1:13" ht="12" customHeight="1" x14ac:dyDescent="0.3">
      <c r="A33" s="5"/>
      <c r="B33" s="6"/>
      <c r="C33" s="7"/>
      <c r="D33" s="8"/>
      <c r="E33" s="52">
        <f t="shared" si="3"/>
        <v>0</v>
      </c>
      <c r="F33" s="6"/>
      <c r="G33" s="7"/>
      <c r="H33" s="8"/>
      <c r="I33" s="52">
        <f t="shared" si="4"/>
        <v>0</v>
      </c>
      <c r="J33" s="6"/>
      <c r="K33" s="7"/>
      <c r="L33" s="8"/>
      <c r="M33" s="52">
        <f t="shared" si="5"/>
        <v>0</v>
      </c>
    </row>
    <row r="34" spans="1:13" ht="12" hidden="1" customHeight="1" x14ac:dyDescent="0.3">
      <c r="A34" s="5"/>
      <c r="B34" s="6"/>
      <c r="C34" s="7"/>
      <c r="D34" s="8"/>
      <c r="E34" s="52">
        <f t="shared" si="3"/>
        <v>0</v>
      </c>
      <c r="F34" s="6"/>
      <c r="G34" s="7"/>
      <c r="H34" s="8"/>
      <c r="I34" s="52">
        <f t="shared" si="4"/>
        <v>0</v>
      </c>
      <c r="J34" s="6"/>
      <c r="K34" s="7"/>
      <c r="L34" s="8"/>
      <c r="M34" s="52">
        <f t="shared" si="5"/>
        <v>0</v>
      </c>
    </row>
    <row r="35" spans="1:13" ht="12" hidden="1" customHeight="1" x14ac:dyDescent="0.3">
      <c r="A35" s="5"/>
      <c r="B35" s="6"/>
      <c r="C35" s="7"/>
      <c r="D35" s="8"/>
      <c r="E35" s="52">
        <f t="shared" si="3"/>
        <v>0</v>
      </c>
      <c r="F35" s="6"/>
      <c r="G35" s="7"/>
      <c r="H35" s="8"/>
      <c r="I35" s="52">
        <f t="shared" si="4"/>
        <v>0</v>
      </c>
      <c r="J35" s="6"/>
      <c r="K35" s="7"/>
      <c r="L35" s="8"/>
      <c r="M35" s="52">
        <f t="shared" si="5"/>
        <v>0</v>
      </c>
    </row>
    <row r="36" spans="1:13" ht="12" hidden="1" customHeight="1" x14ac:dyDescent="0.3">
      <c r="A36" s="5"/>
      <c r="B36" s="6"/>
      <c r="C36" s="7"/>
      <c r="D36" s="8"/>
      <c r="E36" s="52">
        <f t="shared" si="3"/>
        <v>0</v>
      </c>
      <c r="F36" s="6"/>
      <c r="G36" s="7"/>
      <c r="H36" s="8"/>
      <c r="I36" s="52">
        <f t="shared" si="4"/>
        <v>0</v>
      </c>
      <c r="J36" s="6"/>
      <c r="K36" s="7"/>
      <c r="L36" s="8"/>
      <c r="M36" s="52">
        <f t="shared" si="5"/>
        <v>0</v>
      </c>
    </row>
    <row r="37" spans="1:13" ht="12" hidden="1" customHeight="1" x14ac:dyDescent="0.3">
      <c r="A37" s="5"/>
      <c r="B37" s="6"/>
      <c r="C37" s="7"/>
      <c r="D37" s="8"/>
      <c r="E37" s="52">
        <f t="shared" si="3"/>
        <v>0</v>
      </c>
      <c r="F37" s="6"/>
      <c r="G37" s="7"/>
      <c r="H37" s="8"/>
      <c r="I37" s="52">
        <f t="shared" si="4"/>
        <v>0</v>
      </c>
      <c r="J37" s="6"/>
      <c r="K37" s="7"/>
      <c r="L37" s="8"/>
      <c r="M37" s="52">
        <f t="shared" si="5"/>
        <v>0</v>
      </c>
    </row>
    <row r="38" spans="1:13" ht="12" hidden="1" customHeight="1" x14ac:dyDescent="0.3">
      <c r="A38" s="5"/>
      <c r="B38" s="6"/>
      <c r="C38" s="7"/>
      <c r="D38" s="8"/>
      <c r="E38" s="52">
        <f t="shared" si="3"/>
        <v>0</v>
      </c>
      <c r="F38" s="6"/>
      <c r="G38" s="7"/>
      <c r="H38" s="8"/>
      <c r="I38" s="52">
        <f t="shared" si="4"/>
        <v>0</v>
      </c>
      <c r="J38" s="6"/>
      <c r="K38" s="7"/>
      <c r="L38" s="8"/>
      <c r="M38" s="52">
        <f t="shared" si="5"/>
        <v>0</v>
      </c>
    </row>
    <row r="39" spans="1:13" ht="12" customHeight="1" x14ac:dyDescent="0.3">
      <c r="A39" s="13" t="s">
        <v>34</v>
      </c>
      <c r="B39" s="19"/>
      <c r="C39" s="26" t="s">
        <v>35</v>
      </c>
      <c r="D39" s="54">
        <f>SUBTOTAL(9,E40:E49)</f>
        <v>287.685</v>
      </c>
      <c r="E39" s="51"/>
      <c r="F39" s="22" t="s">
        <v>15</v>
      </c>
      <c r="G39" s="49"/>
      <c r="H39" s="54">
        <f>SUBTOTAL(9,I40:I49)</f>
        <v>0</v>
      </c>
      <c r="I39" s="51"/>
      <c r="J39" s="22" t="s">
        <v>15</v>
      </c>
      <c r="K39" s="49"/>
      <c r="L39" s="54">
        <f>SUBTOTAL(9,M40:M49)</f>
        <v>0</v>
      </c>
      <c r="M39" s="51"/>
    </row>
    <row r="40" spans="1:13" ht="12" customHeight="1" x14ac:dyDescent="0.3">
      <c r="A40" s="5" t="s">
        <v>36</v>
      </c>
      <c r="B40" s="6">
        <v>2.1</v>
      </c>
      <c r="C40" s="7" t="s">
        <v>24</v>
      </c>
      <c r="D40" s="8">
        <v>36.5</v>
      </c>
      <c r="E40" s="52">
        <f t="shared" ref="E40:E49" si="6">B40*D40</f>
        <v>76.650000000000006</v>
      </c>
      <c r="F40" s="6"/>
      <c r="G40" s="7"/>
      <c r="H40" s="8"/>
      <c r="I40" s="52">
        <f t="shared" ref="I40:I49" si="7">F40*H40</f>
        <v>0</v>
      </c>
      <c r="J40" s="6"/>
      <c r="K40" s="7"/>
      <c r="L40" s="8"/>
      <c r="M40" s="52">
        <f t="shared" ref="M40:M49" si="8">J40*L40</f>
        <v>0</v>
      </c>
    </row>
    <row r="41" spans="1:13" ht="12" customHeight="1" x14ac:dyDescent="0.3">
      <c r="A41" s="5" t="s">
        <v>37</v>
      </c>
      <c r="B41" s="6">
        <v>0.05</v>
      </c>
      <c r="C41" s="7" t="s">
        <v>24</v>
      </c>
      <c r="D41" s="27">
        <v>125</v>
      </c>
      <c r="E41" s="52">
        <f t="shared" si="6"/>
        <v>6.25</v>
      </c>
      <c r="F41" s="6"/>
      <c r="G41" s="7"/>
      <c r="H41" s="27"/>
      <c r="I41" s="52">
        <f t="shared" si="7"/>
        <v>0</v>
      </c>
      <c r="J41" s="6"/>
      <c r="K41" s="7"/>
      <c r="L41" s="27"/>
      <c r="M41" s="52">
        <f t="shared" si="8"/>
        <v>0</v>
      </c>
    </row>
    <row r="42" spans="1:13" ht="12" customHeight="1" x14ac:dyDescent="0.3">
      <c r="A42" s="5" t="s">
        <v>38</v>
      </c>
      <c r="B42" s="28">
        <v>2.4</v>
      </c>
      <c r="C42" s="7" t="s">
        <v>24</v>
      </c>
      <c r="D42" s="27">
        <v>20</v>
      </c>
      <c r="E42" s="52">
        <f t="shared" si="6"/>
        <v>48</v>
      </c>
      <c r="F42" s="28"/>
      <c r="G42" s="7"/>
      <c r="H42" s="27"/>
      <c r="I42" s="52">
        <f t="shared" si="7"/>
        <v>0</v>
      </c>
      <c r="J42" s="28"/>
      <c r="K42" s="7"/>
      <c r="L42" s="27"/>
      <c r="M42" s="52">
        <f t="shared" si="8"/>
        <v>0</v>
      </c>
    </row>
    <row r="43" spans="1:13" ht="12" customHeight="1" x14ac:dyDescent="0.3">
      <c r="A43" s="5" t="s">
        <v>39</v>
      </c>
      <c r="B43" s="6">
        <v>1</v>
      </c>
      <c r="C43" s="7" t="s">
        <v>24</v>
      </c>
      <c r="D43" s="8">
        <v>28.81</v>
      </c>
      <c r="E43" s="52">
        <f t="shared" si="6"/>
        <v>28.81</v>
      </c>
      <c r="F43" s="6"/>
      <c r="G43" s="7"/>
      <c r="H43" s="8"/>
      <c r="I43" s="52">
        <f t="shared" si="7"/>
        <v>0</v>
      </c>
      <c r="J43" s="6"/>
      <c r="K43" s="7"/>
      <c r="L43" s="8"/>
      <c r="M43" s="52">
        <f t="shared" si="8"/>
        <v>0</v>
      </c>
    </row>
    <row r="44" spans="1:13" ht="12" customHeight="1" x14ac:dyDescent="0.3">
      <c r="A44" s="5" t="s">
        <v>40</v>
      </c>
      <c r="B44" s="6">
        <v>0.25</v>
      </c>
      <c r="C44" s="7" t="s">
        <v>24</v>
      </c>
      <c r="D44" s="8">
        <v>53.5</v>
      </c>
      <c r="E44" s="52">
        <f t="shared" si="6"/>
        <v>13.375</v>
      </c>
      <c r="F44" s="6"/>
      <c r="G44" s="7"/>
      <c r="H44" s="8"/>
      <c r="I44" s="52">
        <f t="shared" si="7"/>
        <v>0</v>
      </c>
      <c r="J44" s="6"/>
      <c r="K44" s="7"/>
      <c r="L44" s="8"/>
      <c r="M44" s="52">
        <f t="shared" si="8"/>
        <v>0</v>
      </c>
    </row>
    <row r="45" spans="1:13" ht="12" customHeight="1" x14ac:dyDescent="0.3">
      <c r="A45" s="5" t="s">
        <v>41</v>
      </c>
      <c r="B45" s="6">
        <v>1.95</v>
      </c>
      <c r="C45" s="7" t="s">
        <v>24</v>
      </c>
      <c r="D45" s="8">
        <v>52</v>
      </c>
      <c r="E45" s="52">
        <f t="shared" si="6"/>
        <v>101.39999999999999</v>
      </c>
      <c r="F45" s="6"/>
      <c r="G45" s="7"/>
      <c r="H45" s="8"/>
      <c r="I45" s="52">
        <f t="shared" si="7"/>
        <v>0</v>
      </c>
      <c r="J45" s="6"/>
      <c r="K45" s="7"/>
      <c r="L45" s="8"/>
      <c r="M45" s="52">
        <f t="shared" si="8"/>
        <v>0</v>
      </c>
    </row>
    <row r="46" spans="1:13" ht="12" customHeight="1" x14ac:dyDescent="0.3">
      <c r="A46" s="5" t="s">
        <v>42</v>
      </c>
      <c r="B46" s="6">
        <v>0.2</v>
      </c>
      <c r="C46" s="7" t="s">
        <v>24</v>
      </c>
      <c r="D46" s="8">
        <v>66</v>
      </c>
      <c r="E46" s="52">
        <f t="shared" si="6"/>
        <v>13.200000000000001</v>
      </c>
      <c r="F46" s="6"/>
      <c r="G46" s="7"/>
      <c r="H46" s="8"/>
      <c r="I46" s="52">
        <f t="shared" si="7"/>
        <v>0</v>
      </c>
      <c r="J46" s="6"/>
      <c r="K46" s="7"/>
      <c r="L46" s="8"/>
      <c r="M46" s="52">
        <f t="shared" si="8"/>
        <v>0</v>
      </c>
    </row>
    <row r="47" spans="1:13" ht="12" customHeight="1" x14ac:dyDescent="0.3">
      <c r="A47" s="5"/>
      <c r="B47" s="6">
        <v>0</v>
      </c>
      <c r="C47" s="7"/>
      <c r="D47" s="8">
        <v>0</v>
      </c>
      <c r="E47" s="52">
        <f t="shared" si="6"/>
        <v>0</v>
      </c>
      <c r="F47" s="6"/>
      <c r="G47" s="7"/>
      <c r="H47" s="8"/>
      <c r="I47" s="52">
        <f t="shared" si="7"/>
        <v>0</v>
      </c>
      <c r="J47" s="6"/>
      <c r="K47" s="7"/>
      <c r="L47" s="8"/>
      <c r="M47" s="52">
        <f t="shared" si="8"/>
        <v>0</v>
      </c>
    </row>
    <row r="48" spans="1:13" ht="12" customHeight="1" x14ac:dyDescent="0.3">
      <c r="A48" s="5"/>
      <c r="B48" s="6">
        <v>0</v>
      </c>
      <c r="C48" s="7" t="s">
        <v>11</v>
      </c>
      <c r="D48" s="8">
        <v>0</v>
      </c>
      <c r="E48" s="52">
        <f t="shared" si="6"/>
        <v>0</v>
      </c>
      <c r="F48" s="6"/>
      <c r="G48" s="7"/>
      <c r="H48" s="8"/>
      <c r="I48" s="52">
        <f t="shared" si="7"/>
        <v>0</v>
      </c>
      <c r="J48" s="6"/>
      <c r="K48" s="7"/>
      <c r="L48" s="8"/>
      <c r="M48" s="52">
        <f t="shared" si="8"/>
        <v>0</v>
      </c>
    </row>
    <row r="49" spans="1:13" ht="12" customHeight="1" x14ac:dyDescent="0.3">
      <c r="A49" s="5"/>
      <c r="B49" s="6">
        <v>0</v>
      </c>
      <c r="C49" s="7" t="s">
        <v>11</v>
      </c>
      <c r="D49" s="8">
        <v>0</v>
      </c>
      <c r="E49" s="52">
        <f t="shared" si="6"/>
        <v>0</v>
      </c>
      <c r="F49" s="6"/>
      <c r="G49" s="7"/>
      <c r="H49" s="8"/>
      <c r="I49" s="52">
        <f t="shared" si="7"/>
        <v>0</v>
      </c>
      <c r="J49" s="6"/>
      <c r="K49" s="7"/>
      <c r="L49" s="8"/>
      <c r="M49" s="52">
        <f t="shared" si="8"/>
        <v>0</v>
      </c>
    </row>
    <row r="50" spans="1:13" ht="12" customHeight="1" x14ac:dyDescent="0.3">
      <c r="A50" s="13" t="s">
        <v>43</v>
      </c>
      <c r="B50" s="19" t="s">
        <v>15</v>
      </c>
      <c r="C50" s="29"/>
      <c r="D50" s="54">
        <f>SUBTOTAL(9,E51:E52)</f>
        <v>472.5</v>
      </c>
      <c r="E50" s="51"/>
      <c r="F50" s="22" t="s">
        <v>15</v>
      </c>
      <c r="G50" s="49"/>
      <c r="H50" s="54">
        <f>SUBTOTAL(9,I51:I52)</f>
        <v>0</v>
      </c>
      <c r="I50" s="51"/>
      <c r="J50" s="22" t="s">
        <v>15</v>
      </c>
      <c r="K50" s="49"/>
      <c r="L50" s="54">
        <f>SUBTOTAL(9,M51:M52)</f>
        <v>0</v>
      </c>
      <c r="M50" s="51"/>
    </row>
    <row r="51" spans="1:13" ht="12" customHeight="1" x14ac:dyDescent="0.3">
      <c r="A51" s="30" t="s">
        <v>44</v>
      </c>
      <c r="B51" s="6">
        <v>500</v>
      </c>
      <c r="C51" s="7" t="s">
        <v>24</v>
      </c>
      <c r="D51" s="8">
        <v>0.6</v>
      </c>
      <c r="E51" s="52">
        <f>B51*D51</f>
        <v>300</v>
      </c>
      <c r="F51" s="6"/>
      <c r="G51" s="7"/>
      <c r="H51" s="8"/>
      <c r="I51" s="52">
        <f>F51*H51</f>
        <v>0</v>
      </c>
      <c r="J51" s="6"/>
      <c r="K51" s="7"/>
      <c r="L51" s="8"/>
      <c r="M51" s="52">
        <f>J51*L51</f>
        <v>0</v>
      </c>
    </row>
    <row r="52" spans="1:13" ht="12" customHeight="1" x14ac:dyDescent="0.3">
      <c r="A52" s="30" t="s">
        <v>45</v>
      </c>
      <c r="B52" s="6">
        <v>1150</v>
      </c>
      <c r="C52" s="7" t="s">
        <v>46</v>
      </c>
      <c r="D52" s="8">
        <v>0.15</v>
      </c>
      <c r="E52" s="52">
        <f>B52*D52</f>
        <v>172.5</v>
      </c>
      <c r="F52" s="6"/>
      <c r="G52" s="7"/>
      <c r="H52" s="8"/>
      <c r="I52" s="52">
        <f>F52*H52</f>
        <v>0</v>
      </c>
      <c r="J52" s="6"/>
      <c r="K52" s="7"/>
      <c r="L52" s="8"/>
      <c r="M52" s="52">
        <f>J52*L52</f>
        <v>0</v>
      </c>
    </row>
    <row r="53" spans="1:13" ht="12" customHeight="1" x14ac:dyDescent="0.3">
      <c r="A53" s="13" t="s">
        <v>47</v>
      </c>
      <c r="B53" s="48"/>
      <c r="C53" s="26" t="s">
        <v>35</v>
      </c>
      <c r="D53" s="50">
        <f>SUBTOTAL(9,E54)</f>
        <v>0</v>
      </c>
      <c r="E53" s="51"/>
      <c r="F53" s="22" t="s">
        <v>15</v>
      </c>
      <c r="G53" s="49"/>
      <c r="H53" s="50">
        <f>SUBTOTAL(9,I54)</f>
        <v>0</v>
      </c>
      <c r="I53" s="51"/>
      <c r="J53" s="22" t="s">
        <v>15</v>
      </c>
      <c r="K53" s="49"/>
      <c r="L53" s="50">
        <f>SUBTOTAL(9,M54)</f>
        <v>0</v>
      </c>
      <c r="M53" s="51"/>
    </row>
    <row r="54" spans="1:13" ht="12" customHeight="1" x14ac:dyDescent="0.3">
      <c r="A54" s="30"/>
      <c r="B54" s="6">
        <v>0</v>
      </c>
      <c r="C54" s="7" t="s">
        <v>11</v>
      </c>
      <c r="D54" s="8">
        <v>0</v>
      </c>
      <c r="E54" s="52">
        <f>B54*D54</f>
        <v>0</v>
      </c>
      <c r="F54" s="6"/>
      <c r="G54" s="7"/>
      <c r="H54" s="8"/>
      <c r="I54" s="52">
        <f>F54*H54</f>
        <v>0</v>
      </c>
      <c r="J54" s="6"/>
      <c r="K54" s="7"/>
      <c r="L54" s="8"/>
      <c r="M54" s="52">
        <f>J54*L54</f>
        <v>0</v>
      </c>
    </row>
    <row r="55" spans="1:13" ht="12" customHeight="1" x14ac:dyDescent="0.3">
      <c r="A55" s="13" t="s">
        <v>48</v>
      </c>
      <c r="B55" s="19" t="s">
        <v>15</v>
      </c>
      <c r="C55" s="49"/>
      <c r="D55" s="50">
        <f>SUBTOTAL(9,E56:E57)</f>
        <v>90</v>
      </c>
      <c r="E55" s="51"/>
      <c r="F55" s="22" t="s">
        <v>15</v>
      </c>
      <c r="G55" s="49"/>
      <c r="H55" s="50">
        <f>SUBTOTAL(9,I56:I57)</f>
        <v>0</v>
      </c>
      <c r="I55" s="51"/>
      <c r="J55" s="22" t="s">
        <v>15</v>
      </c>
      <c r="K55" s="49"/>
      <c r="L55" s="50">
        <f>SUBTOTAL(9,M56:M57)</f>
        <v>0</v>
      </c>
      <c r="M55" s="51"/>
    </row>
    <row r="56" spans="1:13" ht="12" customHeight="1" x14ac:dyDescent="0.3">
      <c r="A56" s="30" t="s">
        <v>49</v>
      </c>
      <c r="B56" s="6">
        <v>50</v>
      </c>
      <c r="C56" s="7" t="s">
        <v>20</v>
      </c>
      <c r="D56" s="8">
        <v>1.8</v>
      </c>
      <c r="E56" s="52">
        <f>B56*D56</f>
        <v>90</v>
      </c>
      <c r="F56" s="6"/>
      <c r="G56" s="7"/>
      <c r="H56" s="8"/>
      <c r="I56" s="52">
        <f>F56*H56</f>
        <v>0</v>
      </c>
      <c r="J56" s="6"/>
      <c r="K56" s="7"/>
      <c r="L56" s="8"/>
      <c r="M56" s="52">
        <f>J56*L56</f>
        <v>0</v>
      </c>
    </row>
    <row r="57" spans="1:13" ht="12" customHeight="1" x14ac:dyDescent="0.3">
      <c r="A57" s="30"/>
      <c r="B57" s="6">
        <v>0</v>
      </c>
      <c r="C57" s="7" t="s">
        <v>11</v>
      </c>
      <c r="D57" s="8">
        <v>0</v>
      </c>
      <c r="E57" s="52">
        <f>B57*D57</f>
        <v>0</v>
      </c>
      <c r="F57" s="6"/>
      <c r="G57" s="7"/>
      <c r="H57" s="8"/>
      <c r="I57" s="52">
        <f>F57*H57</f>
        <v>0</v>
      </c>
      <c r="J57" s="6"/>
      <c r="K57" s="7"/>
      <c r="L57" s="8"/>
      <c r="M57" s="52">
        <f>J57*L57</f>
        <v>0</v>
      </c>
    </row>
    <row r="58" spans="1:13" ht="12" customHeight="1" x14ac:dyDescent="0.3">
      <c r="A58" s="13" t="s">
        <v>50</v>
      </c>
      <c r="B58" s="48"/>
      <c r="C58" s="49"/>
      <c r="D58" s="50"/>
      <c r="E58" s="51"/>
      <c r="F58" s="48"/>
      <c r="G58" s="49"/>
      <c r="H58" s="50"/>
      <c r="I58" s="51"/>
      <c r="J58" s="48"/>
      <c r="K58" s="49"/>
      <c r="L58" s="50"/>
      <c r="M58" s="51"/>
    </row>
    <row r="59" spans="1:13" ht="12" customHeight="1" x14ac:dyDescent="0.3">
      <c r="A59" s="31" t="s">
        <v>51</v>
      </c>
      <c r="B59" s="6">
        <v>2000</v>
      </c>
      <c r="C59" s="7"/>
      <c r="D59" s="32">
        <f>[1]info!E41</f>
        <v>2.5000000000000001E-2</v>
      </c>
      <c r="E59" s="52">
        <f t="shared" ref="E59:E64" si="9">B59*D59</f>
        <v>50</v>
      </c>
      <c r="F59" s="6"/>
      <c r="G59" s="7"/>
      <c r="H59" s="32"/>
      <c r="I59" s="52">
        <f t="shared" ref="I59:I64" si="10">F59*H59</f>
        <v>0</v>
      </c>
      <c r="J59" s="6">
        <v>0</v>
      </c>
      <c r="K59" s="7"/>
      <c r="L59" s="32">
        <f>[1]info!E41</f>
        <v>2.5000000000000001E-2</v>
      </c>
      <c r="M59" s="52">
        <f t="shared" ref="M59:M64" si="11">J59*L59</f>
        <v>0</v>
      </c>
    </row>
    <row r="60" spans="1:13" ht="12" customHeight="1" x14ac:dyDescent="0.3">
      <c r="A60" s="31" t="s">
        <v>52</v>
      </c>
      <c r="B60" s="6">
        <f>E10*6/12</f>
        <v>3020</v>
      </c>
      <c r="C60" s="7" t="s">
        <v>11</v>
      </c>
      <c r="D60" s="32">
        <f>[1]info!E41</f>
        <v>2.5000000000000001E-2</v>
      </c>
      <c r="E60" s="52">
        <f t="shared" si="9"/>
        <v>75.5</v>
      </c>
      <c r="F60" s="6"/>
      <c r="G60" s="7"/>
      <c r="H60" s="32"/>
      <c r="I60" s="52">
        <f t="shared" si="10"/>
        <v>0</v>
      </c>
      <c r="J60" s="6"/>
      <c r="K60" s="7"/>
      <c r="L60" s="32"/>
      <c r="M60" s="52">
        <f t="shared" si="11"/>
        <v>0</v>
      </c>
    </row>
    <row r="61" spans="1:13" ht="12" customHeight="1" x14ac:dyDescent="0.3">
      <c r="A61" s="31" t="s">
        <v>53</v>
      </c>
      <c r="B61" s="6">
        <v>0</v>
      </c>
      <c r="C61" s="7" t="s">
        <v>11</v>
      </c>
      <c r="D61" s="32">
        <v>0</v>
      </c>
      <c r="E61" s="52">
        <f t="shared" si="9"/>
        <v>0</v>
      </c>
      <c r="F61" s="6"/>
      <c r="G61" s="7"/>
      <c r="H61" s="32"/>
      <c r="I61" s="52">
        <f t="shared" si="10"/>
        <v>0</v>
      </c>
      <c r="J61" s="6"/>
      <c r="K61" s="7"/>
      <c r="L61" s="32"/>
      <c r="M61" s="52">
        <f t="shared" si="11"/>
        <v>0</v>
      </c>
    </row>
    <row r="62" spans="1:13" ht="12" customHeight="1" x14ac:dyDescent="0.3">
      <c r="A62" s="5"/>
      <c r="B62" s="6">
        <v>0</v>
      </c>
      <c r="C62" s="7" t="s">
        <v>11</v>
      </c>
      <c r="D62" s="8">
        <v>0</v>
      </c>
      <c r="E62" s="52">
        <f t="shared" si="9"/>
        <v>0</v>
      </c>
      <c r="F62" s="6"/>
      <c r="G62" s="7"/>
      <c r="H62" s="8"/>
      <c r="I62" s="52">
        <f t="shared" si="10"/>
        <v>0</v>
      </c>
      <c r="J62" s="6"/>
      <c r="K62" s="7"/>
      <c r="L62" s="8"/>
      <c r="M62" s="52">
        <f t="shared" si="11"/>
        <v>0</v>
      </c>
    </row>
    <row r="63" spans="1:13" ht="12" customHeight="1" x14ac:dyDescent="0.3">
      <c r="A63" s="5"/>
      <c r="B63" s="6">
        <v>0</v>
      </c>
      <c r="C63" s="7" t="s">
        <v>11</v>
      </c>
      <c r="D63" s="8">
        <v>0</v>
      </c>
      <c r="E63" s="52">
        <f t="shared" si="9"/>
        <v>0</v>
      </c>
      <c r="F63" s="6"/>
      <c r="G63" s="7"/>
      <c r="H63" s="8"/>
      <c r="I63" s="52">
        <f t="shared" si="10"/>
        <v>0</v>
      </c>
      <c r="J63" s="6"/>
      <c r="K63" s="7"/>
      <c r="L63" s="8"/>
      <c r="M63" s="52">
        <f t="shared" si="11"/>
        <v>0</v>
      </c>
    </row>
    <row r="64" spans="1:13" ht="12" customHeight="1" x14ac:dyDescent="0.3">
      <c r="A64" s="5"/>
      <c r="B64" s="6">
        <v>0</v>
      </c>
      <c r="C64" s="7" t="s">
        <v>11</v>
      </c>
      <c r="D64" s="8">
        <v>0</v>
      </c>
      <c r="E64" s="52">
        <f t="shared" si="9"/>
        <v>0</v>
      </c>
      <c r="F64" s="6"/>
      <c r="G64" s="7"/>
      <c r="H64" s="8"/>
      <c r="I64" s="52">
        <f t="shared" si="10"/>
        <v>0</v>
      </c>
      <c r="J64" s="6"/>
      <c r="K64" s="7"/>
      <c r="L64" s="8"/>
      <c r="M64" s="52">
        <f t="shared" si="11"/>
        <v>0</v>
      </c>
    </row>
    <row r="65" spans="1:13" ht="12" customHeight="1" thickBot="1" x14ac:dyDescent="0.35">
      <c r="A65" s="33"/>
      <c r="B65" s="19" t="s">
        <v>15</v>
      </c>
      <c r="C65" s="20"/>
      <c r="D65" s="34">
        <f>SUBTOTAL(9,E59:E64)</f>
        <v>125.5</v>
      </c>
      <c r="E65" s="35"/>
      <c r="F65" s="22" t="s">
        <v>15</v>
      </c>
      <c r="G65" s="20"/>
      <c r="H65" s="34">
        <f>SUBTOTAL(9,I59:I64)</f>
        <v>0</v>
      </c>
      <c r="I65" s="35"/>
      <c r="J65" s="22" t="s">
        <v>15</v>
      </c>
      <c r="K65" s="20"/>
      <c r="L65" s="34">
        <f>SUBTOTAL(9,M59:M64)</f>
        <v>0</v>
      </c>
      <c r="M65" s="35"/>
    </row>
    <row r="66" spans="1:13" ht="12" customHeight="1" thickTop="1" x14ac:dyDescent="0.3">
      <c r="A66" s="13" t="s">
        <v>54</v>
      </c>
      <c r="B66" s="48"/>
      <c r="C66" s="49"/>
      <c r="D66" s="50"/>
      <c r="E66" s="51">
        <f>SUM(E13:E65)</f>
        <v>2239.4790000000003</v>
      </c>
      <c r="F66" s="48"/>
      <c r="G66" s="49"/>
      <c r="H66" s="50"/>
      <c r="I66" s="51">
        <f>SUM(I13:I65)</f>
        <v>0</v>
      </c>
      <c r="J66" s="48"/>
      <c r="K66" s="49"/>
      <c r="L66" s="50"/>
      <c r="M66" s="51">
        <f>SUM(M13:M65)</f>
        <v>0</v>
      </c>
    </row>
    <row r="67" spans="1:13" ht="12" customHeight="1" thickBot="1" x14ac:dyDescent="0.35">
      <c r="A67" s="13"/>
      <c r="B67" s="48"/>
      <c r="C67" s="49"/>
      <c r="D67" s="50"/>
      <c r="E67" s="53"/>
      <c r="F67" s="48"/>
      <c r="G67" s="49"/>
      <c r="H67" s="50"/>
      <c r="I67" s="53"/>
      <c r="J67" s="48"/>
      <c r="K67" s="49"/>
      <c r="L67" s="50"/>
      <c r="M67" s="53"/>
    </row>
    <row r="68" spans="1:13" ht="12" customHeight="1" thickTop="1" thickBot="1" x14ac:dyDescent="0.35">
      <c r="A68" s="36" t="s">
        <v>55</v>
      </c>
      <c r="B68" s="37"/>
      <c r="C68" s="49"/>
      <c r="D68" s="50"/>
      <c r="E68" s="51">
        <f>E10-E66</f>
        <v>3800.5209999999997</v>
      </c>
      <c r="F68" s="37"/>
      <c r="G68" s="49"/>
      <c r="H68" s="50"/>
      <c r="I68" s="51">
        <f>I10-I66</f>
        <v>0</v>
      </c>
      <c r="J68" s="37"/>
      <c r="K68" s="49"/>
      <c r="L68" s="50"/>
      <c r="M68" s="51">
        <f>M10-M66</f>
        <v>0</v>
      </c>
    </row>
    <row r="69" spans="1:13" ht="12" customHeight="1" x14ac:dyDescent="0.3">
      <c r="A69" s="38"/>
      <c r="B69" s="55"/>
      <c r="C69" s="56"/>
      <c r="D69" s="57"/>
      <c r="E69" s="58"/>
      <c r="F69" s="55"/>
      <c r="G69" s="56"/>
      <c r="H69" s="57"/>
      <c r="I69" s="58"/>
      <c r="J69" s="55"/>
      <c r="K69" s="56"/>
      <c r="L69" s="57"/>
      <c r="M69" s="58"/>
    </row>
    <row r="70" spans="1:13" ht="12" customHeight="1" x14ac:dyDescent="0.3">
      <c r="A70" s="39" t="s">
        <v>56</v>
      </c>
      <c r="B70" s="48"/>
      <c r="C70" s="49"/>
      <c r="D70" s="50"/>
      <c r="E70" s="51"/>
      <c r="F70" s="48"/>
      <c r="G70" s="49"/>
      <c r="H70" s="50"/>
      <c r="I70" s="51"/>
      <c r="J70" s="48"/>
      <c r="K70" s="49"/>
      <c r="L70" s="50"/>
      <c r="M70" s="51"/>
    </row>
    <row r="71" spans="1:13" ht="12" customHeight="1" x14ac:dyDescent="0.3">
      <c r="A71" s="6"/>
      <c r="B71" s="6">
        <v>0</v>
      </c>
      <c r="C71" s="7" t="s">
        <v>11</v>
      </c>
      <c r="D71" s="8">
        <v>0</v>
      </c>
      <c r="E71" s="52">
        <f>B71*D71</f>
        <v>0</v>
      </c>
      <c r="F71" s="6">
        <v>0</v>
      </c>
      <c r="G71" s="7"/>
      <c r="H71" s="8">
        <v>0</v>
      </c>
      <c r="I71" s="52">
        <f>F71*H71</f>
        <v>0</v>
      </c>
      <c r="J71" s="6">
        <v>0</v>
      </c>
      <c r="K71" s="7"/>
      <c r="L71" s="8">
        <v>0</v>
      </c>
      <c r="M71" s="52">
        <f>J71*L71</f>
        <v>0</v>
      </c>
    </row>
    <row r="72" spans="1:13" ht="12" customHeight="1" x14ac:dyDescent="0.3">
      <c r="A72" s="6" t="s">
        <v>57</v>
      </c>
      <c r="B72" s="6">
        <v>1</v>
      </c>
      <c r="C72" s="7" t="s">
        <v>11</v>
      </c>
      <c r="D72" s="8">
        <v>700</v>
      </c>
      <c r="E72" s="52">
        <f>B72*D72</f>
        <v>700</v>
      </c>
      <c r="F72" s="6"/>
      <c r="G72" s="7"/>
      <c r="H72" s="8"/>
      <c r="I72" s="52">
        <f>F72*H72</f>
        <v>0</v>
      </c>
      <c r="J72" s="6"/>
      <c r="K72" s="7"/>
      <c r="L72" s="8"/>
      <c r="M72" s="52">
        <f>J72*L72</f>
        <v>0</v>
      </c>
    </row>
    <row r="73" spans="1:13" ht="12" customHeight="1" x14ac:dyDescent="0.3">
      <c r="A73" s="6"/>
      <c r="B73" s="6">
        <v>0</v>
      </c>
      <c r="C73" s="7" t="s">
        <v>11</v>
      </c>
      <c r="D73" s="8">
        <v>0</v>
      </c>
      <c r="E73" s="52">
        <f>B73*D73</f>
        <v>0</v>
      </c>
      <c r="F73" s="6"/>
      <c r="G73" s="7"/>
      <c r="H73" s="8"/>
      <c r="I73" s="52">
        <f>F73*H73</f>
        <v>0</v>
      </c>
      <c r="J73" s="6"/>
      <c r="K73" s="7"/>
      <c r="L73" s="8"/>
      <c r="M73" s="52">
        <f>J73*L73</f>
        <v>0</v>
      </c>
    </row>
    <row r="74" spans="1:13" ht="12" customHeight="1" x14ac:dyDescent="0.3">
      <c r="A74" s="6"/>
      <c r="B74" s="6">
        <v>0</v>
      </c>
      <c r="C74" s="7" t="s">
        <v>11</v>
      </c>
      <c r="D74" s="8">
        <v>0</v>
      </c>
      <c r="E74" s="52">
        <f>B74*D74</f>
        <v>0</v>
      </c>
      <c r="F74" s="6"/>
      <c r="G74" s="7"/>
      <c r="H74" s="8"/>
      <c r="I74" s="52">
        <f>F74*H74</f>
        <v>0</v>
      </c>
      <c r="J74" s="6"/>
      <c r="K74" s="7"/>
      <c r="L74" s="8"/>
      <c r="M74" s="52">
        <f>J74*L74</f>
        <v>0</v>
      </c>
    </row>
    <row r="75" spans="1:13" ht="12" hidden="1" customHeight="1" x14ac:dyDescent="0.3">
      <c r="A75" s="6"/>
      <c r="B75" s="6">
        <v>0</v>
      </c>
      <c r="C75" s="7" t="s">
        <v>11</v>
      </c>
      <c r="D75" s="8">
        <v>0</v>
      </c>
      <c r="E75" s="52">
        <f>B75*D75</f>
        <v>0</v>
      </c>
      <c r="F75" s="6"/>
      <c r="G75" s="7"/>
      <c r="H75" s="8"/>
      <c r="I75" s="52">
        <f>F75*H75</f>
        <v>0</v>
      </c>
      <c r="J75" s="6"/>
      <c r="K75" s="7"/>
      <c r="L75" s="8"/>
      <c r="M75" s="52">
        <f>J75*L75</f>
        <v>0</v>
      </c>
    </row>
    <row r="76" spans="1:13" ht="12" customHeight="1" thickBot="1" x14ac:dyDescent="0.35">
      <c r="A76" s="10"/>
      <c r="B76" s="48"/>
      <c r="C76" s="49"/>
      <c r="D76" s="50"/>
      <c r="E76" s="53"/>
      <c r="F76" s="48"/>
      <c r="G76" s="49"/>
      <c r="H76" s="50"/>
      <c r="I76" s="53"/>
      <c r="J76" s="48"/>
      <c r="K76" s="49"/>
      <c r="L76" s="50"/>
      <c r="M76" s="53"/>
    </row>
    <row r="77" spans="1:13" ht="12" customHeight="1" thickTop="1" x14ac:dyDescent="0.3">
      <c r="A77" s="39" t="s">
        <v>58</v>
      </c>
      <c r="B77" s="48"/>
      <c r="C77" s="49"/>
      <c r="D77" s="50"/>
      <c r="E77" s="51">
        <f>SUM(E71:E76)</f>
        <v>700</v>
      </c>
      <c r="F77" s="48"/>
      <c r="G77" s="49"/>
      <c r="H77" s="50"/>
      <c r="I77" s="51">
        <f>SUM(I71:I76)</f>
        <v>0</v>
      </c>
      <c r="J77" s="48"/>
      <c r="K77" s="49"/>
      <c r="L77" s="50"/>
      <c r="M77" s="51">
        <f>SUM(M71:M76)</f>
        <v>0</v>
      </c>
    </row>
    <row r="78" spans="1:13" ht="12" customHeight="1" thickBot="1" x14ac:dyDescent="0.35">
      <c r="A78" s="48"/>
      <c r="B78" s="48"/>
      <c r="C78" s="49"/>
      <c r="D78" s="50"/>
      <c r="E78" s="53"/>
      <c r="F78" s="48"/>
      <c r="G78" s="49"/>
      <c r="H78" s="50"/>
      <c r="I78" s="53"/>
      <c r="J78" s="48"/>
      <c r="K78" s="49"/>
      <c r="L78" s="50"/>
      <c r="M78" s="53"/>
    </row>
    <row r="79" spans="1:13" ht="12" customHeight="1" thickTop="1" thickBot="1" x14ac:dyDescent="0.35">
      <c r="A79" s="40" t="s">
        <v>59</v>
      </c>
      <c r="B79" s="59"/>
      <c r="C79" s="60"/>
      <c r="D79" s="61"/>
      <c r="E79" s="62">
        <f>E68-E77</f>
        <v>3100.5209999999997</v>
      </c>
      <c r="F79" s="59"/>
      <c r="G79" s="60"/>
      <c r="H79" s="61"/>
      <c r="I79" s="62">
        <f>I68-I77</f>
        <v>0</v>
      </c>
      <c r="J79" s="59"/>
      <c r="K79" s="60"/>
      <c r="L79" s="61"/>
      <c r="M79" s="62">
        <f>M68-M77</f>
        <v>0</v>
      </c>
    </row>
  </sheetData>
  <mergeCells count="3">
    <mergeCell ref="B2:C2"/>
    <mergeCell ref="F2:G2"/>
    <mergeCell ref="J2:K2"/>
  </mergeCells>
  <pageMargins left="0.31496062992125984" right="0.31496062992125984" top="0" bottom="0" header="0.31496062992125984" footer="0.31496062992125984"/>
  <pageSetup paperSize="9" scale="9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0F3DB-FE32-4491-8DAB-DE8E3B46DACE}">
  <dimension ref="B2:F14"/>
  <sheetViews>
    <sheetView tabSelected="1" workbookViewId="0">
      <selection activeCell="E19" sqref="E19"/>
    </sheetView>
  </sheetViews>
  <sheetFormatPr defaultRowHeight="14.4" x14ac:dyDescent="0.3"/>
  <cols>
    <col min="4" max="4" width="26.88671875" customWidth="1"/>
  </cols>
  <sheetData>
    <row r="2" spans="2:6" x14ac:dyDescent="0.3">
      <c r="D2" t="s">
        <v>67</v>
      </c>
    </row>
    <row r="3" spans="2:6" x14ac:dyDescent="0.3">
      <c r="D3" s="65" t="s">
        <v>60</v>
      </c>
      <c r="E3" s="41" t="s">
        <v>5</v>
      </c>
      <c r="F3" s="41" t="s">
        <v>61</v>
      </c>
    </row>
    <row r="4" spans="2:6" x14ac:dyDescent="0.3">
      <c r="B4" s="41" t="s">
        <v>62</v>
      </c>
      <c r="C4" s="66">
        <f>'Saldo berekening'!E10</f>
        <v>6040</v>
      </c>
      <c r="D4" t="s">
        <v>14</v>
      </c>
      <c r="E4" s="66">
        <f>'Saldo berekening'!D13</f>
        <v>700</v>
      </c>
      <c r="F4" s="42">
        <f>E4/$E$12</f>
        <v>0.23813743864133743</v>
      </c>
    </row>
    <row r="5" spans="2:6" x14ac:dyDescent="0.3">
      <c r="D5" t="s">
        <v>43</v>
      </c>
      <c r="E5" s="66">
        <f>'Saldo berekening'!D50</f>
        <v>472.5</v>
      </c>
      <c r="F5" s="42">
        <f t="shared" ref="F5:F11" si="0">E5/$E$12</f>
        <v>0.16074277108290277</v>
      </c>
    </row>
    <row r="6" spans="2:6" x14ac:dyDescent="0.3">
      <c r="D6" t="s">
        <v>34</v>
      </c>
      <c r="E6" s="66">
        <f>'Saldo berekening'!D39</f>
        <v>287.685</v>
      </c>
      <c r="F6" s="42">
        <f t="shared" si="0"/>
        <v>9.7869384336475948E-2</v>
      </c>
    </row>
    <row r="7" spans="2:6" x14ac:dyDescent="0.3">
      <c r="D7" t="s">
        <v>26</v>
      </c>
      <c r="E7" s="66">
        <f>'Saldo berekening'!D24</f>
        <v>336.4</v>
      </c>
      <c r="F7" s="42">
        <f t="shared" si="0"/>
        <v>0.11444204908420844</v>
      </c>
    </row>
    <row r="8" spans="2:6" x14ac:dyDescent="0.3">
      <c r="D8" t="s">
        <v>17</v>
      </c>
      <c r="E8" s="66">
        <f>'Saldo berekening'!D17</f>
        <v>227.39399999999998</v>
      </c>
      <c r="F8" s="42">
        <f t="shared" si="0"/>
        <v>7.7358606746297548E-2</v>
      </c>
    </row>
    <row r="9" spans="2:6" x14ac:dyDescent="0.3">
      <c r="D9" t="s">
        <v>50</v>
      </c>
      <c r="E9" s="66">
        <f>'Saldo berekening'!D65</f>
        <v>125.5</v>
      </c>
      <c r="F9" s="42">
        <f t="shared" si="0"/>
        <v>4.269464078498264E-2</v>
      </c>
    </row>
    <row r="10" spans="2:6" x14ac:dyDescent="0.3">
      <c r="D10" t="s">
        <v>48</v>
      </c>
      <c r="E10" s="66">
        <f>'Saldo berekening'!D55</f>
        <v>90</v>
      </c>
      <c r="F10" s="42">
        <f t="shared" si="0"/>
        <v>3.061767068245767E-2</v>
      </c>
    </row>
    <row r="11" spans="2:6" x14ac:dyDescent="0.3">
      <c r="D11" t="s">
        <v>63</v>
      </c>
      <c r="E11" s="66">
        <f>'Saldo berekening'!E77</f>
        <v>700</v>
      </c>
      <c r="F11" s="42">
        <f t="shared" si="0"/>
        <v>0.23813743864133743</v>
      </c>
    </row>
    <row r="12" spans="2:6" x14ac:dyDescent="0.3">
      <c r="D12" s="41" t="s">
        <v>64</v>
      </c>
      <c r="E12" s="66">
        <f>SUM(E4:E11)</f>
        <v>2939.4790000000003</v>
      </c>
    </row>
    <row r="13" spans="2:6" x14ac:dyDescent="0.3">
      <c r="D13" s="41" t="s">
        <v>65</v>
      </c>
      <c r="E13" s="66">
        <f>'Saldo berekening'!E79</f>
        <v>3100.5209999999997</v>
      </c>
    </row>
    <row r="14" spans="2:6" x14ac:dyDescent="0.3">
      <c r="D14" s="41" t="s">
        <v>66</v>
      </c>
      <c r="E14" s="42">
        <f>E12/C4</f>
        <v>0.48666870860927158</v>
      </c>
    </row>
  </sheetData>
  <pageMargins left="0.70866141732283472" right="0.70866141732283472" top="0.74803149606299213" bottom="0.74803149606299213" header="0.31496062992125984" footer="0.31496062992125984"/>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2</vt:i4>
      </vt:variant>
    </vt:vector>
  </HeadingPairs>
  <TitlesOfParts>
    <vt:vector size="4" baseType="lpstr">
      <vt:lpstr>Saldo berekening</vt:lpstr>
      <vt:lpstr>kosten vergelijking </vt:lpstr>
      <vt:lpstr>'kosten vergelijking '!Afdrukbereik</vt:lpstr>
      <vt:lpstr>'Saldo berekening'!Afdrukbereik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Eigenaar</dc:creator>
  <cp:lastModifiedBy>Eigenaar</cp:lastModifiedBy>
  <cp:lastPrinted>2018-11-29T06:47:44Z</cp:lastPrinted>
  <dcterms:created xsi:type="dcterms:W3CDTF">2018-11-28T22:08:45Z</dcterms:created>
  <dcterms:modified xsi:type="dcterms:W3CDTF">2018-12-17T05:33:25Z</dcterms:modified>
</cp:coreProperties>
</file>