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akeshjoghi/Documents/Windesheim/VDID/"/>
    </mc:Choice>
  </mc:AlternateContent>
  <xr:revisionPtr revIDLastSave="0" documentId="13_ncr:8001_{9F8E0F3F-F05A-094A-AA35-CB35095B453B}" xr6:coauthVersionLast="33" xr6:coauthVersionMax="33" xr10:uidLastSave="{00000000-0000-0000-0000-000000000000}"/>
  <bookViews>
    <workbookView xWindow="0" yWindow="460" windowWidth="25600" windowHeight="13940" xr2:uid="{CC79DEAF-B47B-4A4D-B5BD-1F520C4C0F00}"/>
  </bookViews>
  <sheets>
    <sheet name="Blad1" sheetId="1" r:id="rId1"/>
  </sheets>
  <definedNames>
    <definedName name="_xlnm._FilterDatabase" localSheetId="0" hidden="1">Blad1!$A$2:$J$32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6" i="1" l="1"/>
  <c r="N15" i="1" s="1"/>
  <c r="M31" i="1"/>
  <c r="M30" i="1"/>
  <c r="M29" i="1"/>
  <c r="M28" i="1"/>
  <c r="N19" i="1" s="1"/>
  <c r="N18" i="1"/>
  <c r="N17" i="1"/>
  <c r="M27" i="1"/>
  <c r="N16" i="1" s="1"/>
  <c r="M33" i="1"/>
  <c r="M32" i="1"/>
  <c r="N20" i="1" l="1"/>
  <c r="N21" i="1"/>
  <c r="N22" i="1"/>
</calcChain>
</file>

<file path=xl/sharedStrings.xml><?xml version="1.0" encoding="utf-8"?>
<sst xmlns="http://schemas.openxmlformats.org/spreadsheetml/2006/main" count="193" uniqueCount="51">
  <si>
    <t>m</t>
  </si>
  <si>
    <t>v</t>
  </si>
  <si>
    <t>Nee</t>
  </si>
  <si>
    <t>Ja</t>
  </si>
  <si>
    <t>Hond</t>
  </si>
  <si>
    <t>Geen</t>
  </si>
  <si>
    <t>Cavia</t>
  </si>
  <si>
    <t>Kat</t>
  </si>
  <si>
    <t>Inkomen/Zakgeld</t>
  </si>
  <si>
    <t>Huisdier</t>
  </si>
  <si>
    <t>Sport</t>
  </si>
  <si>
    <t>Repondenten</t>
  </si>
  <si>
    <t>Leeftijd</t>
  </si>
  <si>
    <t>Geslacht</t>
  </si>
  <si>
    <t>Geluksgevoel</t>
  </si>
  <si>
    <t>Uitgaan (per maand)</t>
  </si>
  <si>
    <t>Relatie</t>
  </si>
  <si>
    <t>Analyse van enquete gegevens</t>
  </si>
  <si>
    <t>Hoogste maandinkomen</t>
  </si>
  <si>
    <t>Laagste maandinkomen</t>
  </si>
  <si>
    <t>Gemiddelde inkomen</t>
  </si>
  <si>
    <t>Gemiddelde inkomen meerderjarigen</t>
  </si>
  <si>
    <t>Gemiddeld inkomen respondenten die niet gelukkig zijn</t>
  </si>
  <si>
    <t>Aantal vrouwen</t>
  </si>
  <si>
    <t>Aantal mannen</t>
  </si>
  <si>
    <t>Aantal vrouwen met een relatie</t>
  </si>
  <si>
    <t>Aantal mannen met een relatie</t>
  </si>
  <si>
    <t>Percentage vrouwen met een huisdier die gelukkig zijn</t>
  </si>
  <si>
    <t>Percentage mannen met een huisdier die gelukkig zijn</t>
  </si>
  <si>
    <t>Percentage mannen met een relatie die gelukkig zijn</t>
  </si>
  <si>
    <t>Percentage jongeren die sporten en gelukkig zijn</t>
  </si>
  <si>
    <t>Percentage jongeren die niet sporten en gelukkig zijn</t>
  </si>
  <si>
    <t>Percentage volwassen die sporten en gelukkig zijn</t>
  </si>
  <si>
    <t>Percentage volwassen die niet sporten en gelukkig zijn</t>
  </si>
  <si>
    <t>Resultaten enquete in een overzicht</t>
  </si>
  <si>
    <t>Gemiddelde inkomen minderjarigen (onder de 18)</t>
  </si>
  <si>
    <t>Modus geluksgevoel</t>
  </si>
  <si>
    <t>Mediaan geluksgevoel</t>
  </si>
  <si>
    <t>Gemiddeld inkomen respondenten die gelukkig zijn</t>
  </si>
  <si>
    <t>Huisdier J/N</t>
  </si>
  <si>
    <t>Percentage vrouwen met een relatie die gelukkig zijn</t>
  </si>
  <si>
    <t>Aantal vrouwen met een huisdier</t>
  </si>
  <si>
    <t>Aantal mannen met een huisdier</t>
  </si>
  <si>
    <t>Aantal mannen die geen relatie, sport en huisdier hebben en gelukkig zijn</t>
  </si>
  <si>
    <t>Aantal vrouwen die geen relatie, sport en huisdier hebben en gelukkig zijn</t>
  </si>
  <si>
    <t>Aantal jongeren die sporten</t>
  </si>
  <si>
    <t>Aantal jongeren die niet sporten</t>
  </si>
  <si>
    <t>Aantal volwassen die sporten</t>
  </si>
  <si>
    <t>Aantal volwassen die niet sporten</t>
  </si>
  <si>
    <t>Kladpapier</t>
  </si>
  <si>
    <t>Percentages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</si>
</sst>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[$€-413]\ * #,##0.00_ ;_ [$€-413]\ * \-#,##0.00_ ;_ [$€-413]\ * &quot;-&quot;??_ ;_ @_ "/>
  </numFmts>
  <fonts count="8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8"/>
      <color theme="1"/>
      <name val="Calibri"/>
      <family val="2"/>
      <scheme val="minor"/>
    </font>
    <font>
      <sz val="14"/>
      <color theme="1"/>
      <name val="Arial"/>
      <family val="2"/>
    </font>
    <font>
      <sz val="18"/>
      <color rgb="FF0070C0"/>
      <name val="Arial"/>
      <family val="2"/>
    </font>
    <font>
      <sz val="18"/>
      <color rgb="FF0070C0"/>
      <name val="Calibri"/>
      <family val="2"/>
      <scheme val="minor"/>
    </font>
    <font>
      <sz val="14"/>
      <color rgb="FFC00000"/>
      <name val="Arial"/>
      <family val="2"/>
    </font>
    <font>
      <sz val="18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0" xfId="0" applyFont="1" applyBorder="1"/>
    <xf numFmtId="0" fontId="3" fillId="0" borderId="9" xfId="0" applyFont="1" applyBorder="1"/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0" fontId="3" fillId="0" borderId="17" xfId="0" applyFont="1" applyBorder="1"/>
    <xf numFmtId="0" fontId="1" fillId="0" borderId="8" xfId="0" applyFont="1" applyBorder="1"/>
    <xf numFmtId="0" fontId="1" fillId="0" borderId="12" xfId="0" applyFont="1" applyBorder="1"/>
    <xf numFmtId="0" fontId="3" fillId="0" borderId="18" xfId="0" applyFont="1" applyBorder="1"/>
    <xf numFmtId="0" fontId="1" fillId="0" borderId="19" xfId="0" applyFont="1" applyBorder="1"/>
    <xf numFmtId="164" fontId="3" fillId="0" borderId="3" xfId="0" applyNumberFormat="1" applyFont="1" applyBorder="1"/>
    <xf numFmtId="164" fontId="3" fillId="0" borderId="0" xfId="0" applyNumberFormat="1" applyFont="1" applyBorder="1"/>
    <xf numFmtId="164" fontId="3" fillId="0" borderId="14" xfId="0" applyNumberFormat="1" applyFont="1" applyBorder="1"/>
    <xf numFmtId="164" fontId="1" fillId="0" borderId="8" xfId="0" applyNumberFormat="1" applyFont="1" applyBorder="1"/>
    <xf numFmtId="164" fontId="1" fillId="0" borderId="12" xfId="0" applyNumberFormat="1" applyFont="1" applyBorder="1"/>
    <xf numFmtId="0" fontId="3" fillId="0" borderId="20" xfId="0" applyFont="1" applyBorder="1"/>
    <xf numFmtId="164" fontId="1" fillId="0" borderId="21" xfId="0" applyNumberFormat="1" applyFont="1" applyBorder="1"/>
    <xf numFmtId="0" fontId="6" fillId="3" borderId="22" xfId="0" applyFont="1" applyFill="1" applyBorder="1"/>
    <xf numFmtId="0" fontId="6" fillId="3" borderId="23" xfId="0" applyFont="1" applyFill="1" applyBorder="1"/>
    <xf numFmtId="0" fontId="6" fillId="3" borderId="21" xfId="0" applyFont="1" applyFill="1" applyBorder="1"/>
    <xf numFmtId="0" fontId="1" fillId="0" borderId="10" xfId="0" applyFont="1" applyBorder="1"/>
    <xf numFmtId="0" fontId="1" fillId="0" borderId="24" xfId="0" applyFont="1" applyBorder="1"/>
    <xf numFmtId="0" fontId="3" fillId="0" borderId="25" xfId="0" applyFont="1" applyBorder="1"/>
    <xf numFmtId="0" fontId="3" fillId="0" borderId="4" xfId="0" applyFont="1" applyBorder="1"/>
    <xf numFmtId="0" fontId="3" fillId="0" borderId="4" xfId="0" applyNumberFormat="1" applyFont="1" applyBorder="1"/>
    <xf numFmtId="0" fontId="3" fillId="0" borderId="25" xfId="0" applyNumberFormat="1" applyFont="1" applyBorder="1"/>
    <xf numFmtId="0" fontId="3" fillId="0" borderId="2" xfId="0" applyNumberFormat="1" applyFont="1" applyBorder="1"/>
    <xf numFmtId="0" fontId="3" fillId="0" borderId="15" xfId="0" applyNumberFormat="1" applyFont="1" applyBorder="1"/>
    <xf numFmtId="1" fontId="1" fillId="0" borderId="0" xfId="0" applyNumberFormat="1" applyFont="1"/>
    <xf numFmtId="1" fontId="1" fillId="0" borderId="12" xfId="0" applyNumberFormat="1" applyFont="1" applyBorder="1"/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7" fillId="4" borderId="0" xfId="0" applyFont="1" applyFill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43DEA-2A96-CE44-B571-7DF03329DA9D}">
  <dimension ref="A1:N33"/>
  <sheetViews>
    <sheetView tabSelected="1" zoomScale="84" zoomScaleNormal="63" workbookViewId="0">
      <selection activeCell="H11" sqref="H11"/>
    </sheetView>
  </sheetViews>
  <sheetFormatPr baseColWidth="10" defaultRowHeight="16"/>
  <cols>
    <col min="1" max="1" width="16.5" style="1" bestFit="1" customWidth="1"/>
    <col min="2" max="2" width="10" style="1" bestFit="1" customWidth="1"/>
    <col min="3" max="3" width="11.83203125" style="1" bestFit="1" customWidth="1"/>
    <col min="4" max="4" width="21.1640625" style="1" bestFit="1" customWidth="1"/>
    <col min="5" max="5" width="9.5" style="1" bestFit="1" customWidth="1"/>
    <col min="6" max="6" width="25" style="1" bestFit="1" customWidth="1"/>
    <col min="7" max="7" width="7.83203125" style="1" bestFit="1" customWidth="1"/>
    <col min="8" max="8" width="10.83203125" style="1" customWidth="1"/>
    <col min="9" max="9" width="14" style="1" bestFit="1" customWidth="1"/>
    <col min="10" max="10" width="17.1640625" style="1" bestFit="1" customWidth="1"/>
    <col min="11" max="11" width="10.83203125" style="1"/>
    <col min="12" max="12" width="66.33203125" style="1" bestFit="1" customWidth="1"/>
    <col min="13" max="13" width="13.83203125" style="1" bestFit="1" customWidth="1"/>
    <col min="14" max="16384" width="10.83203125" style="1"/>
  </cols>
  <sheetData>
    <row r="1" spans="1:14" ht="25" thickBot="1">
      <c r="A1" s="40" t="s">
        <v>34</v>
      </c>
      <c r="B1" s="41"/>
      <c r="C1" s="41"/>
      <c r="D1" s="41"/>
      <c r="E1" s="41"/>
      <c r="F1" s="41"/>
      <c r="G1" s="41"/>
      <c r="H1" s="41"/>
      <c r="I1" s="41"/>
      <c r="J1" s="42"/>
      <c r="L1" s="40" t="s">
        <v>17</v>
      </c>
      <c r="M1" s="43"/>
      <c r="N1" s="1" t="s">
        <v>50</v>
      </c>
    </row>
    <row r="2" spans="1:14" ht="18">
      <c r="A2" s="27" t="s">
        <v>11</v>
      </c>
      <c r="B2" s="28" t="s">
        <v>12</v>
      </c>
      <c r="C2" s="28" t="s">
        <v>13</v>
      </c>
      <c r="D2" s="28" t="s">
        <v>8</v>
      </c>
      <c r="E2" s="28" t="s">
        <v>16</v>
      </c>
      <c r="F2" s="28" t="s">
        <v>15</v>
      </c>
      <c r="G2" s="28" t="s">
        <v>10</v>
      </c>
      <c r="H2" s="28" t="s">
        <v>9</v>
      </c>
      <c r="I2" s="28" t="s">
        <v>39</v>
      </c>
      <c r="J2" s="29" t="s">
        <v>14</v>
      </c>
      <c r="L2" s="25" t="s">
        <v>18</v>
      </c>
      <c r="M2" s="26"/>
    </row>
    <row r="3" spans="1:14" ht="18">
      <c r="A3" s="7">
        <v>1</v>
      </c>
      <c r="B3" s="5">
        <v>15</v>
      </c>
      <c r="C3" s="3" t="s">
        <v>0</v>
      </c>
      <c r="D3" s="20">
        <v>100</v>
      </c>
      <c r="E3" s="3" t="s">
        <v>2</v>
      </c>
      <c r="F3" s="5">
        <v>1</v>
      </c>
      <c r="G3" s="5" t="s">
        <v>3</v>
      </c>
      <c r="H3" s="34" t="s">
        <v>4</v>
      </c>
      <c r="I3" s="33" t="s">
        <v>3</v>
      </c>
      <c r="J3" s="8">
        <v>4</v>
      </c>
      <c r="L3" s="9" t="s">
        <v>19</v>
      </c>
      <c r="M3" s="24"/>
    </row>
    <row r="4" spans="1:14" ht="18">
      <c r="A4" s="9">
        <v>2</v>
      </c>
      <c r="B4" s="6">
        <v>35</v>
      </c>
      <c r="C4" s="4" t="s">
        <v>0</v>
      </c>
      <c r="D4" s="21">
        <v>2300</v>
      </c>
      <c r="E4" s="4" t="s">
        <v>3</v>
      </c>
      <c r="F4" s="6">
        <v>2</v>
      </c>
      <c r="G4" s="6" t="s">
        <v>2</v>
      </c>
      <c r="H4" s="35" t="s">
        <v>5</v>
      </c>
      <c r="I4" s="32" t="s">
        <v>2</v>
      </c>
      <c r="J4" s="10">
        <v>8</v>
      </c>
      <c r="L4" s="15" t="s">
        <v>20</v>
      </c>
      <c r="M4" s="23"/>
    </row>
    <row r="5" spans="1:14" ht="18">
      <c r="A5" s="9">
        <v>3</v>
      </c>
      <c r="B5" s="6">
        <v>43</v>
      </c>
      <c r="C5" s="4" t="s">
        <v>0</v>
      </c>
      <c r="D5" s="21">
        <v>3200</v>
      </c>
      <c r="E5" s="4" t="s">
        <v>3</v>
      </c>
      <c r="F5" s="6">
        <v>3</v>
      </c>
      <c r="G5" s="6" t="s">
        <v>2</v>
      </c>
      <c r="H5" s="35" t="s">
        <v>6</v>
      </c>
      <c r="I5" s="32" t="s">
        <v>3</v>
      </c>
      <c r="J5" s="10">
        <v>6</v>
      </c>
      <c r="L5" s="9" t="s">
        <v>35</v>
      </c>
      <c r="M5" s="23"/>
    </row>
    <row r="6" spans="1:14" ht="18">
      <c r="A6" s="9">
        <v>4</v>
      </c>
      <c r="B6" s="6">
        <v>23</v>
      </c>
      <c r="C6" s="4" t="s">
        <v>1</v>
      </c>
      <c r="D6" s="21">
        <v>1200</v>
      </c>
      <c r="E6" s="4" t="s">
        <v>2</v>
      </c>
      <c r="F6" s="6">
        <v>1</v>
      </c>
      <c r="G6" s="6" t="s">
        <v>3</v>
      </c>
      <c r="H6" s="35" t="s">
        <v>5</v>
      </c>
      <c r="I6" s="32" t="s">
        <v>3</v>
      </c>
      <c r="J6" s="10">
        <v>7</v>
      </c>
      <c r="L6" s="15" t="s">
        <v>21</v>
      </c>
      <c r="M6" s="23"/>
    </row>
    <row r="7" spans="1:14" ht="18">
      <c r="A7" s="9">
        <v>5</v>
      </c>
      <c r="B7" s="6">
        <v>42</v>
      </c>
      <c r="C7" s="4" t="s">
        <v>1</v>
      </c>
      <c r="D7" s="21">
        <v>5400</v>
      </c>
      <c r="E7" s="4" t="s">
        <v>3</v>
      </c>
      <c r="F7" s="6">
        <v>3</v>
      </c>
      <c r="G7" s="6" t="s">
        <v>2</v>
      </c>
      <c r="H7" s="35" t="s">
        <v>4</v>
      </c>
      <c r="I7" s="32" t="s">
        <v>3</v>
      </c>
      <c r="J7" s="10">
        <v>5</v>
      </c>
      <c r="L7" s="9" t="s">
        <v>37</v>
      </c>
      <c r="M7" s="17"/>
    </row>
    <row r="8" spans="1:14" ht="18">
      <c r="A8" s="9">
        <v>6</v>
      </c>
      <c r="B8" s="6">
        <v>14</v>
      </c>
      <c r="C8" s="4" t="s">
        <v>0</v>
      </c>
      <c r="D8" s="21">
        <v>50</v>
      </c>
      <c r="E8" s="4" t="s">
        <v>2</v>
      </c>
      <c r="F8" s="6">
        <v>0</v>
      </c>
      <c r="G8" s="6" t="s">
        <v>3</v>
      </c>
      <c r="H8" s="36" t="s">
        <v>5</v>
      </c>
      <c r="I8" s="6" t="s">
        <v>2</v>
      </c>
      <c r="J8" s="10">
        <v>7</v>
      </c>
      <c r="L8" s="15" t="s">
        <v>36</v>
      </c>
      <c r="M8" s="30"/>
    </row>
    <row r="9" spans="1:14" ht="18">
      <c r="A9" s="9">
        <v>7</v>
      </c>
      <c r="B9" s="6">
        <v>39</v>
      </c>
      <c r="C9" s="4" t="s">
        <v>1</v>
      </c>
      <c r="D9" s="21">
        <v>2500</v>
      </c>
      <c r="E9" s="4" t="s">
        <v>3</v>
      </c>
      <c r="F9" s="6">
        <v>6</v>
      </c>
      <c r="G9" s="6" t="s">
        <v>2</v>
      </c>
      <c r="H9" s="36" t="s">
        <v>4</v>
      </c>
      <c r="I9" s="6" t="s">
        <v>3</v>
      </c>
      <c r="J9" s="10">
        <v>6</v>
      </c>
      <c r="L9" s="9" t="s">
        <v>23</v>
      </c>
      <c r="M9" s="31"/>
    </row>
    <row r="10" spans="1:14" ht="18">
      <c r="A10" s="9">
        <v>8</v>
      </c>
      <c r="B10" s="6">
        <v>68</v>
      </c>
      <c r="C10" s="4" t="s">
        <v>0</v>
      </c>
      <c r="D10" s="21">
        <v>3300</v>
      </c>
      <c r="E10" s="4" t="s">
        <v>3</v>
      </c>
      <c r="F10" s="6">
        <v>6</v>
      </c>
      <c r="G10" s="6" t="s">
        <v>3</v>
      </c>
      <c r="H10" s="36" t="s">
        <v>5</v>
      </c>
      <c r="I10" s="6" t="s">
        <v>2</v>
      </c>
      <c r="J10" s="10">
        <v>6</v>
      </c>
      <c r="L10" s="15" t="s">
        <v>25</v>
      </c>
      <c r="M10" s="16"/>
    </row>
    <row r="11" spans="1:14" ht="18">
      <c r="A11" s="9">
        <v>9</v>
      </c>
      <c r="B11" s="6">
        <v>56</v>
      </c>
      <c r="C11" s="4" t="s">
        <v>0</v>
      </c>
      <c r="D11" s="21">
        <v>4700</v>
      </c>
      <c r="E11" s="4" t="s">
        <v>3</v>
      </c>
      <c r="F11" s="6">
        <v>7</v>
      </c>
      <c r="G11" s="6" t="s">
        <v>2</v>
      </c>
      <c r="H11" s="36" t="s">
        <v>4</v>
      </c>
      <c r="I11" s="6" t="s">
        <v>3</v>
      </c>
      <c r="J11" s="10">
        <v>7</v>
      </c>
      <c r="L11" s="9" t="s">
        <v>24</v>
      </c>
      <c r="M11" s="16"/>
    </row>
    <row r="12" spans="1:14" ht="18">
      <c r="A12" s="9">
        <v>10</v>
      </c>
      <c r="B12" s="6">
        <v>34</v>
      </c>
      <c r="C12" s="4" t="s">
        <v>1</v>
      </c>
      <c r="D12" s="21">
        <v>2600</v>
      </c>
      <c r="E12" s="4" t="s">
        <v>3</v>
      </c>
      <c r="F12" s="6">
        <v>6</v>
      </c>
      <c r="G12" s="6" t="s">
        <v>2</v>
      </c>
      <c r="H12" s="36" t="s">
        <v>6</v>
      </c>
      <c r="I12" s="6" t="s">
        <v>3</v>
      </c>
      <c r="J12" s="10">
        <v>6</v>
      </c>
      <c r="L12" s="15" t="s">
        <v>26</v>
      </c>
      <c r="M12" s="16"/>
    </row>
    <row r="13" spans="1:14" ht="18">
      <c r="A13" s="9">
        <v>11</v>
      </c>
      <c r="B13" s="6">
        <v>23</v>
      </c>
      <c r="C13" s="4" t="s">
        <v>1</v>
      </c>
      <c r="D13" s="21">
        <v>1700</v>
      </c>
      <c r="E13" s="4" t="s">
        <v>3</v>
      </c>
      <c r="F13" s="6">
        <v>8</v>
      </c>
      <c r="G13" s="6" t="s">
        <v>3</v>
      </c>
      <c r="H13" s="36" t="s">
        <v>7</v>
      </c>
      <c r="I13" s="6" t="s">
        <v>3</v>
      </c>
      <c r="J13" s="10">
        <v>8</v>
      </c>
      <c r="L13" s="15" t="s">
        <v>38</v>
      </c>
      <c r="M13" s="17"/>
    </row>
    <row r="14" spans="1:14" ht="18">
      <c r="A14" s="9">
        <v>12</v>
      </c>
      <c r="B14" s="6">
        <v>18</v>
      </c>
      <c r="C14" s="4" t="s">
        <v>1</v>
      </c>
      <c r="D14" s="21">
        <v>300</v>
      </c>
      <c r="E14" s="4" t="s">
        <v>2</v>
      </c>
      <c r="F14" s="6">
        <v>5</v>
      </c>
      <c r="G14" s="6" t="s">
        <v>2</v>
      </c>
      <c r="H14" s="36" t="s">
        <v>4</v>
      </c>
      <c r="I14" s="6" t="s">
        <v>3</v>
      </c>
      <c r="J14" s="10">
        <v>5</v>
      </c>
      <c r="L14" s="15" t="s">
        <v>22</v>
      </c>
      <c r="M14" s="16"/>
    </row>
    <row r="15" spans="1:14" ht="18">
      <c r="A15" s="9">
        <v>13</v>
      </c>
      <c r="B15" s="6">
        <v>11</v>
      </c>
      <c r="C15" s="4" t="s">
        <v>0</v>
      </c>
      <c r="D15" s="21">
        <v>40</v>
      </c>
      <c r="E15" s="4" t="s">
        <v>2</v>
      </c>
      <c r="F15" s="6">
        <v>10</v>
      </c>
      <c r="G15" s="6" t="s">
        <v>3</v>
      </c>
      <c r="H15" s="36" t="s">
        <v>5</v>
      </c>
      <c r="I15" s="6" t="s">
        <v>3</v>
      </c>
      <c r="J15" s="10">
        <v>10</v>
      </c>
      <c r="L15" s="9" t="s">
        <v>27</v>
      </c>
      <c r="M15" s="17"/>
      <c r="N15" s="38" t="e">
        <f>M15/M26*100</f>
        <v>#VALUE!</v>
      </c>
    </row>
    <row r="16" spans="1:14" ht="18">
      <c r="A16" s="9">
        <v>14</v>
      </c>
      <c r="B16" s="6">
        <v>14</v>
      </c>
      <c r="C16" s="4" t="s">
        <v>0</v>
      </c>
      <c r="D16" s="21">
        <v>120</v>
      </c>
      <c r="E16" s="4" t="s">
        <v>2</v>
      </c>
      <c r="F16" s="6">
        <v>5</v>
      </c>
      <c r="G16" s="6" t="s">
        <v>3</v>
      </c>
      <c r="H16" s="36" t="s">
        <v>7</v>
      </c>
      <c r="I16" s="6" t="s">
        <v>3</v>
      </c>
      <c r="J16" s="10">
        <v>5</v>
      </c>
      <c r="L16" s="15" t="s">
        <v>28</v>
      </c>
      <c r="M16" s="16"/>
      <c r="N16" s="38">
        <f>M16/M27*100</f>
        <v>0</v>
      </c>
    </row>
    <row r="17" spans="1:14" ht="18">
      <c r="A17" s="9">
        <v>15</v>
      </c>
      <c r="B17" s="6">
        <v>17</v>
      </c>
      <c r="C17" s="4" t="s">
        <v>1</v>
      </c>
      <c r="D17" s="21">
        <v>250</v>
      </c>
      <c r="E17" s="4" t="s">
        <v>3</v>
      </c>
      <c r="F17" s="6">
        <v>8</v>
      </c>
      <c r="G17" s="6" t="s">
        <v>3</v>
      </c>
      <c r="H17" s="36" t="s">
        <v>7</v>
      </c>
      <c r="I17" s="6" t="s">
        <v>3</v>
      </c>
      <c r="J17" s="10">
        <v>8</v>
      </c>
      <c r="L17" s="15" t="s">
        <v>40</v>
      </c>
      <c r="M17" s="17"/>
      <c r="N17" s="38" t="e">
        <f>M17/M10*100</f>
        <v>#DIV/0!</v>
      </c>
    </row>
    <row r="18" spans="1:14" ht="18">
      <c r="A18" s="9">
        <v>16</v>
      </c>
      <c r="B18" s="6">
        <v>52</v>
      </c>
      <c r="C18" s="4" t="s">
        <v>1</v>
      </c>
      <c r="D18" s="21">
        <v>6500</v>
      </c>
      <c r="E18" s="4" t="s">
        <v>2</v>
      </c>
      <c r="F18" s="6">
        <v>4</v>
      </c>
      <c r="G18" s="6" t="s">
        <v>2</v>
      </c>
      <c r="H18" s="36" t="s">
        <v>4</v>
      </c>
      <c r="I18" s="6" t="s">
        <v>3</v>
      </c>
      <c r="J18" s="10">
        <v>4</v>
      </c>
      <c r="L18" s="15" t="s">
        <v>29</v>
      </c>
      <c r="M18" s="16"/>
      <c r="N18" s="38" t="e">
        <f>M18/M12*100</f>
        <v>#DIV/0!</v>
      </c>
    </row>
    <row r="19" spans="1:14" ht="18">
      <c r="A19" s="9">
        <v>17</v>
      </c>
      <c r="B19" s="6">
        <v>34</v>
      </c>
      <c r="C19" s="4" t="s">
        <v>0</v>
      </c>
      <c r="D19" s="21">
        <v>3200</v>
      </c>
      <c r="E19" s="4" t="s">
        <v>2</v>
      </c>
      <c r="F19" s="6">
        <v>6</v>
      </c>
      <c r="G19" s="6" t="s">
        <v>2</v>
      </c>
      <c r="H19" s="36" t="s">
        <v>4</v>
      </c>
      <c r="I19" s="6" t="s">
        <v>3</v>
      </c>
      <c r="J19" s="10">
        <v>6</v>
      </c>
      <c r="L19" s="9" t="s">
        <v>30</v>
      </c>
      <c r="M19" s="39"/>
      <c r="N19" s="38">
        <f>M19/M28*100</f>
        <v>0</v>
      </c>
    </row>
    <row r="20" spans="1:14" ht="18">
      <c r="A20" s="9">
        <v>18</v>
      </c>
      <c r="B20" s="6">
        <v>24</v>
      </c>
      <c r="C20" s="4" t="s">
        <v>0</v>
      </c>
      <c r="D20" s="21">
        <v>2200</v>
      </c>
      <c r="E20" s="4" t="s">
        <v>3</v>
      </c>
      <c r="F20" s="6">
        <v>7</v>
      </c>
      <c r="G20" s="6" t="s">
        <v>3</v>
      </c>
      <c r="H20" s="36" t="s">
        <v>5</v>
      </c>
      <c r="I20" s="6" t="s">
        <v>2</v>
      </c>
      <c r="J20" s="10">
        <v>7</v>
      </c>
      <c r="L20" s="15" t="s">
        <v>31</v>
      </c>
      <c r="M20" s="16"/>
      <c r="N20" s="38">
        <f>M20/M29*100</f>
        <v>0</v>
      </c>
    </row>
    <row r="21" spans="1:14" ht="18">
      <c r="A21" s="9">
        <v>19</v>
      </c>
      <c r="B21" s="6">
        <v>12</v>
      </c>
      <c r="C21" s="4" t="s">
        <v>0</v>
      </c>
      <c r="D21" s="21">
        <v>80</v>
      </c>
      <c r="E21" s="4" t="s">
        <v>3</v>
      </c>
      <c r="F21" s="6">
        <v>0</v>
      </c>
      <c r="G21" s="6" t="s">
        <v>2</v>
      </c>
      <c r="H21" s="36" t="s">
        <v>7</v>
      </c>
      <c r="I21" s="6" t="s">
        <v>3</v>
      </c>
      <c r="J21" s="10">
        <v>8</v>
      </c>
      <c r="L21" s="9" t="s">
        <v>32</v>
      </c>
      <c r="M21" s="17"/>
      <c r="N21" s="38">
        <f>M21/M30*100</f>
        <v>0</v>
      </c>
    </row>
    <row r="22" spans="1:14" ht="19" thickBot="1">
      <c r="A22" s="9">
        <v>20</v>
      </c>
      <c r="B22" s="6">
        <v>28</v>
      </c>
      <c r="C22" s="4" t="s">
        <v>1</v>
      </c>
      <c r="D22" s="21">
        <v>1400</v>
      </c>
      <c r="E22" s="4" t="s">
        <v>2</v>
      </c>
      <c r="F22" s="6">
        <v>9</v>
      </c>
      <c r="G22" s="6" t="s">
        <v>3</v>
      </c>
      <c r="H22" s="36" t="s">
        <v>5</v>
      </c>
      <c r="I22" s="6" t="s">
        <v>2</v>
      </c>
      <c r="J22" s="10">
        <v>9</v>
      </c>
      <c r="L22" s="18" t="s">
        <v>33</v>
      </c>
      <c r="M22" s="19"/>
      <c r="N22" s="38">
        <f>M22/M31*100</f>
        <v>0</v>
      </c>
    </row>
    <row r="23" spans="1:14" ht="18">
      <c r="A23" s="9">
        <v>21</v>
      </c>
      <c r="B23" s="6">
        <v>32</v>
      </c>
      <c r="C23" s="4" t="s">
        <v>0</v>
      </c>
      <c r="D23" s="21">
        <v>3200</v>
      </c>
      <c r="E23" s="4" t="s">
        <v>3</v>
      </c>
      <c r="F23" s="6">
        <v>6</v>
      </c>
      <c r="G23" s="6" t="s">
        <v>3</v>
      </c>
      <c r="H23" s="36" t="s">
        <v>6</v>
      </c>
      <c r="I23" s="6" t="s">
        <v>3</v>
      </c>
      <c r="J23" s="10">
        <v>6</v>
      </c>
    </row>
    <row r="24" spans="1:14" ht="18">
      <c r="A24" s="9">
        <v>22</v>
      </c>
      <c r="B24" s="6">
        <v>74</v>
      </c>
      <c r="C24" s="4" t="s">
        <v>1</v>
      </c>
      <c r="D24" s="21">
        <v>4500</v>
      </c>
      <c r="E24" s="4" t="s">
        <v>3</v>
      </c>
      <c r="F24" s="6">
        <v>3</v>
      </c>
      <c r="G24" s="6" t="s">
        <v>2</v>
      </c>
      <c r="H24" s="36" t="s">
        <v>7</v>
      </c>
      <c r="I24" s="6" t="s">
        <v>3</v>
      </c>
      <c r="J24" s="10">
        <v>3</v>
      </c>
    </row>
    <row r="25" spans="1:14" ht="24">
      <c r="A25" s="9">
        <v>23</v>
      </c>
      <c r="B25" s="6">
        <v>37</v>
      </c>
      <c r="C25" s="4" t="s">
        <v>0</v>
      </c>
      <c r="D25" s="21">
        <v>3300</v>
      </c>
      <c r="E25" s="4" t="s">
        <v>2</v>
      </c>
      <c r="F25" s="6">
        <v>8</v>
      </c>
      <c r="G25" s="6" t="s">
        <v>3</v>
      </c>
      <c r="H25" s="36" t="s">
        <v>6</v>
      </c>
      <c r="I25" s="6" t="s">
        <v>3</v>
      </c>
      <c r="J25" s="10">
        <v>8</v>
      </c>
      <c r="L25" s="44" t="s">
        <v>49</v>
      </c>
      <c r="M25" s="45"/>
    </row>
    <row r="26" spans="1:14" ht="18">
      <c r="A26" s="9">
        <v>24</v>
      </c>
      <c r="B26" s="6">
        <v>15</v>
      </c>
      <c r="C26" s="4" t="s">
        <v>0</v>
      </c>
      <c r="D26" s="21">
        <v>140</v>
      </c>
      <c r="E26" s="4" t="s">
        <v>3</v>
      </c>
      <c r="F26" s="6">
        <v>8</v>
      </c>
      <c r="G26" s="6" t="s">
        <v>3</v>
      </c>
      <c r="H26" s="36" t="s">
        <v>6</v>
      </c>
      <c r="I26" s="6" t="s">
        <v>3</v>
      </c>
      <c r="J26" s="10">
        <v>8</v>
      </c>
      <c r="L26" s="2" t="s">
        <v>41</v>
      </c>
      <c r="M26" s="2" t="e">
        <f>A1:J35=COUNTIFS(C3:C32,"v",I3:I32,"Ja")</f>
        <v>#VALUE!</v>
      </c>
    </row>
    <row r="27" spans="1:14" ht="18">
      <c r="A27" s="9">
        <v>25</v>
      </c>
      <c r="B27" s="6">
        <v>42</v>
      </c>
      <c r="C27" s="4" t="s">
        <v>1</v>
      </c>
      <c r="D27" s="21">
        <v>4100</v>
      </c>
      <c r="E27" s="4" t="s">
        <v>2</v>
      </c>
      <c r="F27" s="6">
        <v>6</v>
      </c>
      <c r="G27" s="6" t="s">
        <v>2</v>
      </c>
      <c r="H27" s="36" t="s">
        <v>7</v>
      </c>
      <c r="I27" s="6" t="s">
        <v>3</v>
      </c>
      <c r="J27" s="10">
        <v>6</v>
      </c>
      <c r="L27" s="2" t="s">
        <v>42</v>
      </c>
      <c r="M27" s="2">
        <f>COUNTIFS(C3:C32,"m",I3:I32,"Ja")</f>
        <v>12</v>
      </c>
    </row>
    <row r="28" spans="1:14" ht="18">
      <c r="A28" s="9">
        <v>26</v>
      </c>
      <c r="B28" s="6">
        <v>73</v>
      </c>
      <c r="C28" s="4" t="s">
        <v>1</v>
      </c>
      <c r="D28" s="21">
        <v>6200</v>
      </c>
      <c r="E28" s="4" t="s">
        <v>3</v>
      </c>
      <c r="F28" s="6">
        <v>4</v>
      </c>
      <c r="G28" s="6" t="s">
        <v>2</v>
      </c>
      <c r="H28" s="36" t="s">
        <v>7</v>
      </c>
      <c r="I28" s="6" t="s">
        <v>3</v>
      </c>
      <c r="J28" s="10">
        <v>4</v>
      </c>
      <c r="L28" s="2" t="s">
        <v>45</v>
      </c>
      <c r="M28" s="2">
        <f>COUNTIFS(B3:B32,"&lt;30",G3:G32,"Ja")</f>
        <v>11</v>
      </c>
    </row>
    <row r="29" spans="1:14" ht="18">
      <c r="A29" s="9">
        <v>27</v>
      </c>
      <c r="B29" s="6">
        <v>65</v>
      </c>
      <c r="C29" s="4" t="s">
        <v>0</v>
      </c>
      <c r="D29" s="21">
        <v>5300</v>
      </c>
      <c r="E29" s="4" t="s">
        <v>2</v>
      </c>
      <c r="F29" s="6">
        <v>7</v>
      </c>
      <c r="G29" s="6" t="s">
        <v>2</v>
      </c>
      <c r="H29" s="36" t="s">
        <v>5</v>
      </c>
      <c r="I29" s="6" t="s">
        <v>2</v>
      </c>
      <c r="J29" s="10">
        <v>7</v>
      </c>
      <c r="L29" s="2" t="s">
        <v>46</v>
      </c>
      <c r="M29" s="2">
        <f>COUNTIFS(B3:B32,"&lt;30",G3:G32,"Nee")</f>
        <v>3</v>
      </c>
    </row>
    <row r="30" spans="1:14" ht="18">
      <c r="A30" s="9">
        <v>28</v>
      </c>
      <c r="B30" s="6">
        <v>24</v>
      </c>
      <c r="C30" s="4" t="s">
        <v>0</v>
      </c>
      <c r="D30" s="21">
        <v>1400</v>
      </c>
      <c r="E30" s="4" t="s">
        <v>3</v>
      </c>
      <c r="F30" s="6">
        <v>8</v>
      </c>
      <c r="G30" s="6" t="s">
        <v>3</v>
      </c>
      <c r="H30" s="36" t="s">
        <v>6</v>
      </c>
      <c r="I30" s="6" t="s">
        <v>3</v>
      </c>
      <c r="J30" s="10">
        <v>8</v>
      </c>
      <c r="L30" s="2" t="s">
        <v>47</v>
      </c>
      <c r="M30" s="2">
        <f>COUNTIFS(B3:B32,"&gt;29",G3:G32,"Ja")</f>
        <v>3</v>
      </c>
    </row>
    <row r="31" spans="1:14" ht="18">
      <c r="A31" s="9">
        <v>29</v>
      </c>
      <c r="B31" s="6">
        <v>45</v>
      </c>
      <c r="C31" s="4" t="s">
        <v>0</v>
      </c>
      <c r="D31" s="21">
        <v>3800</v>
      </c>
      <c r="E31" s="4" t="s">
        <v>3</v>
      </c>
      <c r="F31" s="6">
        <v>6</v>
      </c>
      <c r="G31" s="6" t="s">
        <v>2</v>
      </c>
      <c r="H31" s="36" t="s">
        <v>7</v>
      </c>
      <c r="I31" s="6" t="s">
        <v>3</v>
      </c>
      <c r="J31" s="10">
        <v>6</v>
      </c>
      <c r="L31" s="2" t="s">
        <v>48</v>
      </c>
      <c r="M31" s="2">
        <f>COUNTIFS(B3:B32,"&gt;29",G3:G32,"Nee")</f>
        <v>13</v>
      </c>
    </row>
    <row r="32" spans="1:14" ht="19" thickBot="1">
      <c r="A32" s="11">
        <v>30</v>
      </c>
      <c r="B32" s="12">
        <v>24</v>
      </c>
      <c r="C32" s="13" t="s">
        <v>1</v>
      </c>
      <c r="D32" s="22">
        <v>1500</v>
      </c>
      <c r="E32" s="13" t="s">
        <v>3</v>
      </c>
      <c r="F32" s="12">
        <v>7</v>
      </c>
      <c r="G32" s="12" t="s">
        <v>2</v>
      </c>
      <c r="H32" s="37" t="s">
        <v>6</v>
      </c>
      <c r="I32" s="12" t="s">
        <v>3</v>
      </c>
      <c r="J32" s="14">
        <v>7</v>
      </c>
      <c r="L32" s="2" t="s">
        <v>43</v>
      </c>
      <c r="M32" s="2">
        <f>COUNTIFS(C3:C32,"m",E3:E32,"Nee",I3:I32,"Nee",J3:J32,"&gt;7")</f>
        <v>0</v>
      </c>
    </row>
    <row r="33" spans="12:13" ht="18">
      <c r="L33" s="2" t="s">
        <v>44</v>
      </c>
      <c r="M33" s="2">
        <f>COUNTIFS(C3:C32,"v",E3:E32,"Nee",I3:I32,"Nee",J3:J32,"&gt;7")</f>
        <v>1</v>
      </c>
    </row>
  </sheetData>
  <mergeCells count="3">
    <mergeCell ref="A1:J1"/>
    <mergeCell ref="L1:M1"/>
    <mergeCell ref="L25:M25"/>
  </mergeCell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Rakesh Joghi</dc:creator>
  <cp:lastModifiedBy>Rakesh Joghi</cp:lastModifiedBy>
  <dcterms:created xsi:type="dcterms:W3CDTF">2018-06-16T16:15:29Z</dcterms:created>
  <dcterms:modified xsi:type="dcterms:W3CDTF">2018-06-18T16:51:22Z</dcterms:modified>
</cp:coreProperties>
</file>