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ync H\mijn documenten\AOC De Groene Welle\HKS\Structuur ELO\niveau 4_opzichter uitvoerder Sportvis en bos en natuur 25454\blok 7\vaardigheidsleerlijn\"/>
    </mc:Choice>
  </mc:AlternateContent>
  <bookViews>
    <workbookView xWindow="0" yWindow="0" windowWidth="24000" windowHeight="9600"/>
  </bookViews>
  <sheets>
    <sheet name="Offerte" sheetId="1" r:id="rId1"/>
    <sheet name="Planning" sheetId="2" r:id="rId2"/>
    <sheet name="Blad3" sheetId="3" r:id="rId3"/>
  </sheets>
  <calcPr calcId="171026"/>
</workbook>
</file>

<file path=xl/calcChain.xml><?xml version="1.0" encoding="utf-8"?>
<calcChain xmlns="http://schemas.openxmlformats.org/spreadsheetml/2006/main">
  <c r="G40" i="1" l="1"/>
  <c r="G19" i="1"/>
  <c r="G16" i="1"/>
  <c r="G17" i="1"/>
  <c r="G10" i="1"/>
  <c r="G20" i="1"/>
  <c r="G39" i="1"/>
  <c r="G38" i="1"/>
  <c r="G24" i="1"/>
  <c r="G4" i="1"/>
  <c r="G5" i="1"/>
  <c r="G6" i="1"/>
  <c r="G7" i="1"/>
  <c r="G8" i="1"/>
  <c r="G9" i="1"/>
  <c r="G11" i="1"/>
  <c r="G12" i="1"/>
  <c r="G32" i="1"/>
  <c r="G33" i="1"/>
  <c r="B42" i="1"/>
  <c r="B43" i="1"/>
  <c r="G41" i="1"/>
  <c r="B44" i="1"/>
  <c r="B52" i="1"/>
  <c r="G13" i="1"/>
  <c r="G14" i="1"/>
  <c r="G15" i="1"/>
  <c r="G18" i="1"/>
  <c r="G21" i="1"/>
  <c r="G22" i="1"/>
  <c r="G23" i="1"/>
  <c r="G26" i="1"/>
  <c r="G27" i="1"/>
  <c r="G28" i="1"/>
  <c r="G29" i="1"/>
  <c r="G30" i="1"/>
  <c r="G31" i="1"/>
  <c r="G35" i="1"/>
  <c r="G36" i="1"/>
  <c r="G37" i="1"/>
  <c r="G3" i="1"/>
  <c r="G46" i="1"/>
  <c r="G49" i="1"/>
  <c r="G45" i="1"/>
  <c r="G48" i="1"/>
  <c r="G47" i="1"/>
  <c r="G50" i="1"/>
  <c r="B51" i="1"/>
</calcChain>
</file>

<file path=xl/sharedStrings.xml><?xml version="1.0" encoding="utf-8"?>
<sst xmlns="http://schemas.openxmlformats.org/spreadsheetml/2006/main" count="127" uniqueCount="71">
  <si>
    <t>Werkzaamheden</t>
  </si>
  <si>
    <t>Uren</t>
  </si>
  <si>
    <t>Materialen/machines</t>
  </si>
  <si>
    <t>Aantal</t>
  </si>
  <si>
    <t>Eenheid</t>
  </si>
  <si>
    <t>Prijs/eenh</t>
  </si>
  <si>
    <t>Prijs materialen</t>
  </si>
  <si>
    <t>Aanleg</t>
  </si>
  <si>
    <t>Bestrating</t>
  </si>
  <si>
    <t>Uitgraven cunet+zand inmaken</t>
  </si>
  <si>
    <t>Straatzand</t>
  </si>
  <si>
    <r>
      <t>m</t>
    </r>
    <r>
      <rPr>
        <sz val="11"/>
        <rFont val="Calibri"/>
        <family val="2"/>
      </rPr>
      <t>³</t>
    </r>
  </si>
  <si>
    <t>Opsluitbanden</t>
  </si>
  <si>
    <t>Opsluitbanden 5 × 15 × 100cm</t>
  </si>
  <si>
    <t>stuk</t>
  </si>
  <si>
    <t>Gesloten verharding</t>
  </si>
  <si>
    <t>Straatwerk Waaltjes</t>
  </si>
  <si>
    <t>Gebakken klinkers</t>
  </si>
  <si>
    <r>
      <t>m</t>
    </r>
    <r>
      <rPr>
        <sz val="11"/>
        <rFont val="Calibri"/>
        <family val="2"/>
      </rPr>
      <t>²</t>
    </r>
  </si>
  <si>
    <t>Straatwerk BKK</t>
  </si>
  <si>
    <t>BKK</t>
  </si>
  <si>
    <t>Straatwerk Tegels</t>
  </si>
  <si>
    <t>Betontegel 50 × 50cm</t>
  </si>
  <si>
    <t>Betontegel 80 × 80cm</t>
  </si>
  <si>
    <t>Halfverharding</t>
  </si>
  <si>
    <t>Voorbereidingen</t>
  </si>
  <si>
    <t>Grind</t>
  </si>
  <si>
    <t>Bouwkundige elementen</t>
  </si>
  <si>
    <t>Pergola</t>
  </si>
  <si>
    <t>HH palen 6,8 × 6,8 × 300cm</t>
  </si>
  <si>
    <t>HH palen 6,8 × 6,8 × 450cm</t>
  </si>
  <si>
    <t>HH palen 6,8 × 6,8 × 270cm</t>
  </si>
  <si>
    <t>Vijver/waterornament</t>
  </si>
  <si>
    <t>Stapelblok 15 × 15 × 30cm</t>
  </si>
  <si>
    <t>Vijverfolie</t>
  </si>
  <si>
    <t>Waterornament</t>
  </si>
  <si>
    <t>Kunstwerk</t>
  </si>
  <si>
    <t>Bankje</t>
  </si>
  <si>
    <t>Hederaschutting</t>
  </si>
  <si>
    <t>Betongaas 2m × 3m</t>
  </si>
  <si>
    <t>Hederaelement</t>
  </si>
  <si>
    <t>palen en betongaas inbegrepen bij hederaschutting</t>
  </si>
  <si>
    <t>Gazon</t>
  </si>
  <si>
    <t>Graszoden</t>
  </si>
  <si>
    <t>Compost</t>
  </si>
  <si>
    <t>Beplanting</t>
  </si>
  <si>
    <t xml:space="preserve">Prunus </t>
  </si>
  <si>
    <t>Malus</t>
  </si>
  <si>
    <t>Leilinde</t>
  </si>
  <si>
    <t>Dakplantaan</t>
  </si>
  <si>
    <t xml:space="preserve">Taxus </t>
  </si>
  <si>
    <t>Hedera</t>
  </si>
  <si>
    <t>Overige beplanting</t>
  </si>
  <si>
    <t>Totaal aantal uren:</t>
  </si>
  <si>
    <t>Totaal benodigde uren:</t>
  </si>
  <si>
    <t>Uurprijs:</t>
  </si>
  <si>
    <t>Totaalprijs beplanting</t>
  </si>
  <si>
    <t>Totaalprijs materialen:</t>
  </si>
  <si>
    <t>+</t>
  </si>
  <si>
    <t>Subtotaal:</t>
  </si>
  <si>
    <t>BTW 6%:</t>
  </si>
  <si>
    <t>BTW 21%:</t>
  </si>
  <si>
    <t>Totaalprijs Tuin(incl. BTW):</t>
  </si>
  <si>
    <r>
      <t>m</t>
    </r>
    <r>
      <rPr>
        <sz val="11"/>
        <rFont val="Calibri"/>
        <family val="2"/>
      </rPr>
      <t>² prijs</t>
    </r>
  </si>
  <si>
    <t>aantal personen(15 werkdagen)</t>
  </si>
  <si>
    <t>maandag</t>
  </si>
  <si>
    <t>dinsdag</t>
  </si>
  <si>
    <t>woensdag</t>
  </si>
  <si>
    <t>donderdag</t>
  </si>
  <si>
    <t>vrijdag</t>
  </si>
  <si>
    <t>Oplevering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</si>
</sst>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 &quot;€&quot;\ * #,##0.00_ ;_ &quot;€&quot;\ * \-#,##0.00_ ;_ &quot;€&quot;\ * &quot;-&quot;??_ ;_ @_ "/>
    <numFmt numFmtId="43" formatCode="_ * #,##0.00_ ;_ * \-#,##0.00_ ;_ * &quot;-&quot;??_ ;_ @_ "/>
    <numFmt numFmtId="164" formatCode="&quot;€&quot;\ #,##0.00"/>
    <numFmt numFmtId="165" formatCode="_ * #,##0_ ;_ * \-#,##0_ ;_ * &quot;-&quot;??_ ;_ @_ 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Eras Medium ITC"/>
      <family val="2"/>
    </font>
    <font>
      <b/>
      <sz val="13"/>
      <name val="Eras Medium ITC"/>
      <family val="2"/>
    </font>
    <font>
      <b/>
      <u/>
      <sz val="11"/>
      <name val="Eras Medium ITC"/>
      <family val="2"/>
    </font>
    <font>
      <b/>
      <sz val="11"/>
      <name val="Eras Medium ITC"/>
      <family val="2"/>
    </font>
    <font>
      <sz val="11"/>
      <name val="Eras Medium ITC"/>
    </font>
    <font>
      <b/>
      <sz val="11"/>
      <name val="Eras Medium ITC"/>
    </font>
    <font>
      <b/>
      <sz val="12"/>
      <name val="Eras Medium ITC"/>
    </font>
    <font>
      <i/>
      <sz val="11"/>
      <name val="Eras Medium ITC"/>
      <family val="2"/>
    </font>
    <font>
      <sz val="11"/>
      <name val="Calibri"/>
      <family val="2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8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4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164" fontId="2" fillId="0" borderId="2" xfId="0" applyNumberFormat="1" applyFont="1" applyBorder="1" applyAlignment="1">
      <alignment vertical="center"/>
    </xf>
    <xf numFmtId="164" fontId="2" fillId="0" borderId="2" xfId="0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164" fontId="2" fillId="0" borderId="3" xfId="0" applyNumberFormat="1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2" fillId="0" borderId="4" xfId="0" applyNumberFormat="1" applyFont="1" applyBorder="1" applyAlignment="1">
      <alignment vertical="center"/>
    </xf>
    <xf numFmtId="0" fontId="2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164" fontId="6" fillId="0" borderId="0" xfId="1" applyNumberFormat="1" applyFont="1" applyBorder="1" applyAlignment="1">
      <alignment vertical="center" wrapText="1"/>
    </xf>
    <xf numFmtId="164" fontId="6" fillId="0" borderId="5" xfId="1" applyNumberFormat="1" applyFont="1" applyBorder="1" applyAlignment="1">
      <alignment vertical="center" wrapText="1"/>
    </xf>
    <xf numFmtId="0" fontId="7" fillId="0" borderId="0" xfId="0" applyFont="1" applyAlignment="1">
      <alignment horizontal="right" vertical="center" wrapText="1"/>
    </xf>
    <xf numFmtId="164" fontId="8" fillId="0" borderId="0" xfId="0" applyNumberFormat="1" applyFont="1" applyAlignment="1">
      <alignment vertical="center" wrapText="1"/>
    </xf>
    <xf numFmtId="164" fontId="6" fillId="0" borderId="0" xfId="0" applyNumberFormat="1" applyFont="1" applyAlignment="1">
      <alignment vertical="center" wrapText="1"/>
    </xf>
    <xf numFmtId="0" fontId="9" fillId="0" borderId="0" xfId="0" applyFont="1" applyAlignment="1">
      <alignment vertical="center" wrapText="1"/>
    </xf>
    <xf numFmtId="164" fontId="2" fillId="0" borderId="3" xfId="0" applyNumberFormat="1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9" fillId="0" borderId="0" xfId="0" applyFont="1" applyBorder="1" applyAlignment="1">
      <alignment vertical="center" wrapText="1"/>
    </xf>
    <xf numFmtId="165" fontId="2" fillId="0" borderId="0" xfId="2" applyNumberFormat="1" applyFont="1" applyAlignment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 wrapText="1"/>
    </xf>
  </cellXfs>
  <cellStyles count="3">
    <cellStyle name="Komma" xfId="2" builtinId="3"/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3"/>
  <sheetViews>
    <sheetView tabSelected="1" zoomScaleNormal="100" workbookViewId="0">
      <selection activeCell="B4" sqref="B4"/>
    </sheetView>
  </sheetViews>
  <sheetFormatPr defaultColWidth="9.140625" defaultRowHeight="15" x14ac:dyDescent="0.25"/>
  <cols>
    <col min="1" max="1" width="32" style="2" bestFit="1" customWidth="1"/>
    <col min="2" max="2" width="11.7109375" style="1" bestFit="1" customWidth="1"/>
    <col min="3" max="3" width="23.5703125" style="2" customWidth="1"/>
    <col min="4" max="4" width="8.28515625" style="1" bestFit="1" customWidth="1"/>
    <col min="5" max="5" width="13" style="1" bestFit="1" customWidth="1"/>
    <col min="6" max="6" width="12" style="3" bestFit="1" customWidth="1"/>
    <col min="7" max="7" width="15" style="2" bestFit="1" customWidth="1"/>
    <col min="8" max="8" width="2.140625" style="1" customWidth="1"/>
    <col min="9" max="16384" width="9.140625" style="1"/>
  </cols>
  <sheetData>
    <row r="1" spans="1:7" ht="40.5" customHeight="1" thickBot="1" x14ac:dyDescent="0.3">
      <c r="A1" s="8" t="s">
        <v>0</v>
      </c>
      <c r="B1" s="9" t="s">
        <v>1</v>
      </c>
      <c r="C1" s="8" t="s">
        <v>2</v>
      </c>
      <c r="D1" s="9" t="s">
        <v>3</v>
      </c>
      <c r="E1" s="9" t="s">
        <v>4</v>
      </c>
      <c r="F1" s="10" t="s">
        <v>5</v>
      </c>
      <c r="G1" s="8" t="s">
        <v>6</v>
      </c>
    </row>
    <row r="2" spans="1:7" ht="17.25" thickBot="1" x14ac:dyDescent="0.3">
      <c r="A2" s="11" t="s">
        <v>7</v>
      </c>
      <c r="B2" s="12"/>
      <c r="C2" s="13"/>
      <c r="D2" s="12"/>
      <c r="E2" s="12"/>
      <c r="F2" s="14"/>
      <c r="G2" s="15"/>
    </row>
    <row r="3" spans="1:7" ht="15.75" thickTop="1" x14ac:dyDescent="0.25">
      <c r="A3" s="33" t="s">
        <v>8</v>
      </c>
      <c r="F3" s="6"/>
      <c r="G3" s="4">
        <f>PRODUCT(D3,F3)</f>
        <v>0</v>
      </c>
    </row>
    <row r="4" spans="1:7" x14ac:dyDescent="0.25">
      <c r="A4" s="2" t="s">
        <v>9</v>
      </c>
      <c r="B4" s="1">
        <v>20</v>
      </c>
      <c r="C4" s="2" t="s">
        <v>10</v>
      </c>
      <c r="D4" s="1">
        <v>38</v>
      </c>
      <c r="E4" s="16" t="s">
        <v>11</v>
      </c>
      <c r="F4" s="6">
        <v>14</v>
      </c>
      <c r="G4" s="4">
        <f t="shared" ref="G4:G12" si="0">PRODUCT(D4,F4)</f>
        <v>532</v>
      </c>
    </row>
    <row r="5" spans="1:7" ht="30" x14ac:dyDescent="0.25">
      <c r="A5" s="2" t="s">
        <v>12</v>
      </c>
      <c r="B5" s="1">
        <v>24</v>
      </c>
      <c r="C5" s="2" t="s">
        <v>13</v>
      </c>
      <c r="D5" s="1">
        <v>272</v>
      </c>
      <c r="E5" s="1" t="s">
        <v>14</v>
      </c>
      <c r="F5" s="6">
        <v>1.85</v>
      </c>
      <c r="G5" s="4">
        <f t="shared" si="0"/>
        <v>503.20000000000005</v>
      </c>
    </row>
    <row r="6" spans="1:7" x14ac:dyDescent="0.25">
      <c r="A6" s="31" t="s">
        <v>15</v>
      </c>
      <c r="F6" s="6"/>
      <c r="G6" s="4">
        <f t="shared" si="0"/>
        <v>0</v>
      </c>
    </row>
    <row r="7" spans="1:7" x14ac:dyDescent="0.25">
      <c r="A7" s="5" t="s">
        <v>16</v>
      </c>
      <c r="B7" s="1">
        <v>24</v>
      </c>
      <c r="C7" s="2" t="s">
        <v>17</v>
      </c>
      <c r="D7" s="1">
        <v>82</v>
      </c>
      <c r="E7" s="1" t="s">
        <v>18</v>
      </c>
      <c r="F7" s="6">
        <v>34</v>
      </c>
      <c r="G7" s="4">
        <f t="shared" si="0"/>
        <v>2788</v>
      </c>
    </row>
    <row r="8" spans="1:7" x14ac:dyDescent="0.25">
      <c r="A8" s="5" t="s">
        <v>19</v>
      </c>
      <c r="B8" s="1">
        <v>10</v>
      </c>
      <c r="C8" s="2" t="s">
        <v>20</v>
      </c>
      <c r="D8" s="1">
        <v>54</v>
      </c>
      <c r="E8" s="1" t="s">
        <v>18</v>
      </c>
      <c r="F8" s="6">
        <v>9</v>
      </c>
      <c r="G8" s="4">
        <f t="shared" si="0"/>
        <v>486</v>
      </c>
    </row>
    <row r="9" spans="1:7" x14ac:dyDescent="0.25">
      <c r="A9" s="1" t="s">
        <v>21</v>
      </c>
      <c r="B9" s="1">
        <v>12.5</v>
      </c>
      <c r="C9" s="2" t="s">
        <v>22</v>
      </c>
      <c r="D9" s="1">
        <v>8</v>
      </c>
      <c r="E9" s="1" t="s">
        <v>18</v>
      </c>
      <c r="F9" s="6">
        <v>35</v>
      </c>
      <c r="G9" s="4">
        <f t="shared" si="0"/>
        <v>280</v>
      </c>
    </row>
    <row r="10" spans="1:7" x14ac:dyDescent="0.25">
      <c r="A10" s="1"/>
      <c r="C10" s="2" t="s">
        <v>23</v>
      </c>
      <c r="D10" s="1">
        <v>69</v>
      </c>
      <c r="E10" s="1" t="s">
        <v>18</v>
      </c>
      <c r="F10" s="6">
        <v>40</v>
      </c>
      <c r="G10" s="4">
        <f t="shared" ref="G10" si="1">PRODUCT(D10,F10)</f>
        <v>2760</v>
      </c>
    </row>
    <row r="11" spans="1:7" x14ac:dyDescent="0.25">
      <c r="A11" s="34" t="s">
        <v>24</v>
      </c>
      <c r="F11" s="6"/>
      <c r="G11" s="4">
        <f t="shared" si="0"/>
        <v>0</v>
      </c>
    </row>
    <row r="12" spans="1:7" x14ac:dyDescent="0.25">
      <c r="A12" s="5" t="s">
        <v>25</v>
      </c>
      <c r="B12" s="1">
        <v>2.5</v>
      </c>
      <c r="F12" s="6"/>
      <c r="G12" s="4">
        <f t="shared" si="0"/>
        <v>0</v>
      </c>
    </row>
    <row r="13" spans="1:7" x14ac:dyDescent="0.25">
      <c r="A13" s="18" t="s">
        <v>26</v>
      </c>
      <c r="B13" s="18">
        <v>3</v>
      </c>
      <c r="C13" s="17"/>
      <c r="D13" s="18">
        <v>4</v>
      </c>
      <c r="E13" s="18" t="s">
        <v>11</v>
      </c>
      <c r="F13" s="32">
        <v>114</v>
      </c>
      <c r="G13" s="19">
        <f t="shared" ref="G13:G41" si="2">PRODUCT(D13,F13)</f>
        <v>456</v>
      </c>
    </row>
    <row r="14" spans="1:7" x14ac:dyDescent="0.25">
      <c r="A14" s="33" t="s">
        <v>27</v>
      </c>
      <c r="F14" s="6"/>
      <c r="G14" s="4">
        <f t="shared" si="2"/>
        <v>0</v>
      </c>
    </row>
    <row r="15" spans="1:7" ht="30" x14ac:dyDescent="0.25">
      <c r="A15" s="2" t="s">
        <v>28</v>
      </c>
      <c r="B15" s="1">
        <v>16</v>
      </c>
      <c r="C15" s="2" t="s">
        <v>29</v>
      </c>
      <c r="D15" s="1">
        <v>4</v>
      </c>
      <c r="E15" s="1" t="s">
        <v>14</v>
      </c>
      <c r="F15" s="6">
        <v>32.5</v>
      </c>
      <c r="G15" s="4">
        <f t="shared" si="2"/>
        <v>130</v>
      </c>
    </row>
    <row r="16" spans="1:7" ht="30" x14ac:dyDescent="0.25">
      <c r="C16" s="2" t="s">
        <v>30</v>
      </c>
      <c r="D16" s="1">
        <v>8</v>
      </c>
      <c r="E16" s="1" t="s">
        <v>14</v>
      </c>
      <c r="F16" s="6">
        <v>35</v>
      </c>
      <c r="G16" s="4">
        <f t="shared" si="2"/>
        <v>280</v>
      </c>
    </row>
    <row r="17" spans="1:7" ht="30" x14ac:dyDescent="0.25">
      <c r="C17" s="2" t="s">
        <v>31</v>
      </c>
      <c r="D17" s="1">
        <v>10</v>
      </c>
      <c r="E17" s="1" t="s">
        <v>14</v>
      </c>
      <c r="F17" s="6">
        <v>29.95</v>
      </c>
      <c r="G17" s="4">
        <f t="shared" si="2"/>
        <v>299.5</v>
      </c>
    </row>
    <row r="18" spans="1:7" ht="30" x14ac:dyDescent="0.25">
      <c r="A18" s="2" t="s">
        <v>32</v>
      </c>
      <c r="B18" s="1">
        <v>24</v>
      </c>
      <c r="C18" s="2" t="s">
        <v>33</v>
      </c>
      <c r="D18" s="1">
        <v>35</v>
      </c>
      <c r="E18" s="1" t="s">
        <v>14</v>
      </c>
      <c r="F18" s="6">
        <v>3.2</v>
      </c>
      <c r="G18" s="4">
        <f t="shared" si="2"/>
        <v>112</v>
      </c>
    </row>
    <row r="19" spans="1:7" x14ac:dyDescent="0.25">
      <c r="C19" s="2" t="s">
        <v>34</v>
      </c>
      <c r="D19" s="1">
        <v>26</v>
      </c>
      <c r="E19" s="1" t="s">
        <v>18</v>
      </c>
      <c r="F19" s="6">
        <v>2.64</v>
      </c>
      <c r="G19" s="4">
        <f t="shared" si="2"/>
        <v>68.64</v>
      </c>
    </row>
    <row r="20" spans="1:7" x14ac:dyDescent="0.25">
      <c r="C20" s="2" t="s">
        <v>35</v>
      </c>
      <c r="D20" s="1">
        <v>2</v>
      </c>
      <c r="E20" s="1" t="s">
        <v>14</v>
      </c>
      <c r="F20" s="6">
        <v>150</v>
      </c>
      <c r="G20" s="4">
        <f t="shared" si="2"/>
        <v>300</v>
      </c>
    </row>
    <row r="21" spans="1:7" x14ac:dyDescent="0.25">
      <c r="A21" s="2" t="s">
        <v>36</v>
      </c>
      <c r="B21" s="1">
        <v>6</v>
      </c>
      <c r="C21" s="2" t="s">
        <v>36</v>
      </c>
      <c r="D21" s="1">
        <v>9</v>
      </c>
      <c r="E21" s="1" t="s">
        <v>14</v>
      </c>
      <c r="F21" s="6">
        <v>200</v>
      </c>
      <c r="G21" s="4">
        <f t="shared" si="2"/>
        <v>1800</v>
      </c>
    </row>
    <row r="22" spans="1:7" x14ac:dyDescent="0.25">
      <c r="A22" s="2" t="s">
        <v>37</v>
      </c>
      <c r="B22" s="1">
        <v>0.25</v>
      </c>
      <c r="C22" s="2" t="s">
        <v>37</v>
      </c>
      <c r="D22" s="1">
        <v>1</v>
      </c>
      <c r="E22" s="1" t="s">
        <v>14</v>
      </c>
      <c r="F22" s="6">
        <v>80</v>
      </c>
      <c r="G22" s="4">
        <f t="shared" si="2"/>
        <v>80</v>
      </c>
    </row>
    <row r="23" spans="1:7" x14ac:dyDescent="0.25">
      <c r="A23" s="2" t="s">
        <v>38</v>
      </c>
      <c r="B23" s="1">
        <v>32</v>
      </c>
      <c r="C23" s="2" t="s">
        <v>39</v>
      </c>
      <c r="D23" s="1">
        <v>21</v>
      </c>
      <c r="E23" s="1" t="s">
        <v>14</v>
      </c>
      <c r="F23" s="6">
        <v>11.56</v>
      </c>
      <c r="G23" s="4">
        <f t="shared" si="2"/>
        <v>242.76000000000002</v>
      </c>
    </row>
    <row r="24" spans="1:7" ht="30" x14ac:dyDescent="0.25">
      <c r="C24" s="2" t="s">
        <v>29</v>
      </c>
      <c r="D24" s="1">
        <v>68</v>
      </c>
      <c r="E24" s="1" t="s">
        <v>14</v>
      </c>
      <c r="F24" s="6">
        <v>32.5</v>
      </c>
      <c r="G24" s="4">
        <f t="shared" si="2"/>
        <v>2210</v>
      </c>
    </row>
    <row r="25" spans="1:7" ht="45" x14ac:dyDescent="0.25">
      <c r="A25" s="2" t="s">
        <v>40</v>
      </c>
      <c r="B25" s="1">
        <v>8</v>
      </c>
      <c r="C25" s="2" t="s">
        <v>41</v>
      </c>
      <c r="F25" s="6"/>
      <c r="G25" s="4"/>
    </row>
    <row r="26" spans="1:7" x14ac:dyDescent="0.25">
      <c r="A26" s="33" t="s">
        <v>42</v>
      </c>
      <c r="B26" s="1">
        <v>8</v>
      </c>
      <c r="C26" s="2" t="s">
        <v>43</v>
      </c>
      <c r="D26" s="1">
        <v>72</v>
      </c>
      <c r="E26" s="1" t="s">
        <v>18</v>
      </c>
      <c r="F26" s="6">
        <v>3</v>
      </c>
      <c r="G26" s="4">
        <f t="shared" si="2"/>
        <v>216</v>
      </c>
    </row>
    <row r="27" spans="1:7" x14ac:dyDescent="0.25">
      <c r="B27" s="1">
        <v>2</v>
      </c>
      <c r="C27" s="2" t="s">
        <v>44</v>
      </c>
      <c r="D27" s="1">
        <v>5</v>
      </c>
      <c r="E27" s="16" t="s">
        <v>11</v>
      </c>
      <c r="F27" s="6">
        <v>8.5</v>
      </c>
      <c r="G27" s="4">
        <f t="shared" si="2"/>
        <v>42.5</v>
      </c>
    </row>
    <row r="28" spans="1:7" x14ac:dyDescent="0.25">
      <c r="F28" s="6"/>
      <c r="G28" s="4">
        <f t="shared" si="2"/>
        <v>0</v>
      </c>
    </row>
    <row r="29" spans="1:7" x14ac:dyDescent="0.25">
      <c r="F29" s="6"/>
      <c r="G29" s="4">
        <f t="shared" si="2"/>
        <v>0</v>
      </c>
    </row>
    <row r="30" spans="1:7" x14ac:dyDescent="0.25">
      <c r="F30" s="6"/>
      <c r="G30" s="4">
        <f t="shared" si="2"/>
        <v>0</v>
      </c>
    </row>
    <row r="31" spans="1:7" x14ac:dyDescent="0.25">
      <c r="F31" s="6"/>
      <c r="G31" s="4">
        <f t="shared" si="2"/>
        <v>0</v>
      </c>
    </row>
    <row r="32" spans="1:7" x14ac:dyDescent="0.25">
      <c r="F32" s="6"/>
      <c r="G32" s="4">
        <f t="shared" si="2"/>
        <v>0</v>
      </c>
    </row>
    <row r="33" spans="1:8" x14ac:dyDescent="0.25">
      <c r="F33" s="6"/>
      <c r="G33" s="4">
        <f t="shared" si="2"/>
        <v>0</v>
      </c>
    </row>
    <row r="34" spans="1:8" ht="17.25" thickBot="1" x14ac:dyDescent="0.3">
      <c r="A34" s="11" t="s">
        <v>45</v>
      </c>
      <c r="B34" s="12">
        <v>26</v>
      </c>
      <c r="C34" s="13"/>
      <c r="D34" s="12"/>
      <c r="E34" s="12"/>
      <c r="F34" s="14"/>
      <c r="G34" s="15"/>
    </row>
    <row r="35" spans="1:8" ht="15.75" thickTop="1" x14ac:dyDescent="0.25">
      <c r="A35" s="2" t="s">
        <v>46</v>
      </c>
      <c r="D35" s="1">
        <v>2</v>
      </c>
      <c r="E35" s="1" t="s">
        <v>14</v>
      </c>
      <c r="F35" s="6">
        <v>45</v>
      </c>
      <c r="G35" s="4">
        <f t="shared" si="2"/>
        <v>90</v>
      </c>
    </row>
    <row r="36" spans="1:8" x14ac:dyDescent="0.25">
      <c r="A36" s="2" t="s">
        <v>47</v>
      </c>
      <c r="D36" s="1">
        <v>1</v>
      </c>
      <c r="E36" s="1" t="s">
        <v>14</v>
      </c>
      <c r="F36" s="6">
        <v>35</v>
      </c>
      <c r="G36" s="4">
        <f t="shared" si="2"/>
        <v>35</v>
      </c>
    </row>
    <row r="37" spans="1:8" x14ac:dyDescent="0.25">
      <c r="A37" s="2" t="s">
        <v>48</v>
      </c>
      <c r="D37" s="1">
        <v>3</v>
      </c>
      <c r="E37" s="1" t="s">
        <v>14</v>
      </c>
      <c r="F37" s="6">
        <v>45</v>
      </c>
      <c r="G37" s="4">
        <f t="shared" si="2"/>
        <v>135</v>
      </c>
    </row>
    <row r="38" spans="1:8" x14ac:dyDescent="0.25">
      <c r="A38" s="2" t="s">
        <v>49</v>
      </c>
      <c r="D38" s="1">
        <v>3</v>
      </c>
      <c r="E38" s="1" t="s">
        <v>14</v>
      </c>
      <c r="F38" s="6">
        <v>55</v>
      </c>
      <c r="G38" s="4">
        <f t="shared" si="2"/>
        <v>165</v>
      </c>
    </row>
    <row r="39" spans="1:8" x14ac:dyDescent="0.25">
      <c r="A39" s="2" t="s">
        <v>50</v>
      </c>
      <c r="D39" s="1">
        <v>170</v>
      </c>
      <c r="E39" s="1" t="s">
        <v>14</v>
      </c>
      <c r="F39" s="6">
        <v>8</v>
      </c>
      <c r="G39" s="4">
        <f t="shared" si="2"/>
        <v>1360</v>
      </c>
    </row>
    <row r="40" spans="1:8" x14ac:dyDescent="0.25">
      <c r="A40" s="2" t="s">
        <v>51</v>
      </c>
      <c r="D40" s="1">
        <v>300</v>
      </c>
      <c r="E40" s="1" t="s">
        <v>14</v>
      </c>
      <c r="F40" s="6">
        <v>1.62</v>
      </c>
      <c r="G40" s="4">
        <f t="shared" si="2"/>
        <v>486.00000000000006</v>
      </c>
    </row>
    <row r="41" spans="1:8" x14ac:dyDescent="0.25">
      <c r="A41" s="2" t="s">
        <v>52</v>
      </c>
      <c r="D41" s="1">
        <v>650</v>
      </c>
      <c r="E41" s="1" t="s">
        <v>14</v>
      </c>
      <c r="F41" s="6">
        <v>1.45</v>
      </c>
      <c r="G41" s="4">
        <f t="shared" si="2"/>
        <v>942.5</v>
      </c>
    </row>
    <row r="42" spans="1:8" x14ac:dyDescent="0.25">
      <c r="A42" s="20" t="s">
        <v>53</v>
      </c>
      <c r="B42" s="21">
        <f>SUM(B3:B41)</f>
        <v>218.25</v>
      </c>
      <c r="C42" s="20"/>
      <c r="D42" s="21"/>
      <c r="E42" s="21"/>
      <c r="F42" s="22"/>
      <c r="G42" s="20"/>
    </row>
    <row r="43" spans="1:8" x14ac:dyDescent="0.25">
      <c r="A43" s="2" t="s">
        <v>54</v>
      </c>
      <c r="B43" s="1">
        <f>SUM(B42)</f>
        <v>218.25</v>
      </c>
    </row>
    <row r="44" spans="1:8" x14ac:dyDescent="0.25">
      <c r="A44" s="2" t="s">
        <v>55</v>
      </c>
      <c r="B44" s="6">
        <f>PRODUCT(B43,38)</f>
        <v>8293.5</v>
      </c>
      <c r="G44" s="24"/>
      <c r="H44" s="25"/>
    </row>
    <row r="45" spans="1:8" x14ac:dyDescent="0.25">
      <c r="A45" s="2" t="s">
        <v>56</v>
      </c>
      <c r="B45" s="6"/>
      <c r="G45" s="30">
        <f>SUM(G35:G41)</f>
        <v>3213.5</v>
      </c>
      <c r="H45" s="25"/>
    </row>
    <row r="46" spans="1:8" ht="15.75" thickBot="1" x14ac:dyDescent="0.3">
      <c r="A46" s="2" t="s">
        <v>57</v>
      </c>
      <c r="G46" s="27">
        <f>SUM(G2:G33)</f>
        <v>13586.6</v>
      </c>
      <c r="H46" s="25" t="s">
        <v>58</v>
      </c>
    </row>
    <row r="47" spans="1:8" ht="30.75" thickTop="1" x14ac:dyDescent="0.25">
      <c r="A47" s="1"/>
      <c r="F47" s="28" t="s">
        <v>59</v>
      </c>
      <c r="G47" s="26">
        <f>SUM(B44,G46)</f>
        <v>21880.1</v>
      </c>
      <c r="H47" s="7"/>
    </row>
    <row r="48" spans="1:8" x14ac:dyDescent="0.25">
      <c r="F48" s="23" t="s">
        <v>60</v>
      </c>
      <c r="G48" s="26">
        <f>PRODUCT(G45,0.06)</f>
        <v>192.81</v>
      </c>
      <c r="H48" s="7"/>
    </row>
    <row r="49" spans="1:8" ht="15.75" thickBot="1" x14ac:dyDescent="0.3">
      <c r="F49" s="23" t="s">
        <v>61</v>
      </c>
      <c r="G49" s="27">
        <f>PRODUCT(G46+B44,0.21)</f>
        <v>4594.8209999999999</v>
      </c>
      <c r="H49" s="1" t="s">
        <v>58</v>
      </c>
    </row>
    <row r="50" spans="1:8" ht="16.5" customHeight="1" thickTop="1" x14ac:dyDescent="0.25">
      <c r="A50" s="1"/>
      <c r="D50" s="37" t="s">
        <v>62</v>
      </c>
      <c r="E50" s="37"/>
      <c r="F50" s="37"/>
      <c r="G50" s="29">
        <f>SUM(G47,G48,G49)</f>
        <v>26667.731</v>
      </c>
      <c r="H50" s="7"/>
    </row>
    <row r="51" spans="1:8" x14ac:dyDescent="0.25">
      <c r="A51" s="1" t="s">
        <v>63</v>
      </c>
      <c r="B51" s="4">
        <f>G50/544.5</f>
        <v>48.976549127640034</v>
      </c>
      <c r="F51" s="1"/>
    </row>
    <row r="52" spans="1:8" ht="30" x14ac:dyDescent="0.25">
      <c r="A52" s="2" t="s">
        <v>64</v>
      </c>
      <c r="B52" s="35">
        <f>B43/120</f>
        <v>1.8187500000000001</v>
      </c>
      <c r="F52" s="1"/>
    </row>
    <row r="53" spans="1:8" x14ac:dyDescent="0.25">
      <c r="F53" s="1"/>
    </row>
  </sheetData>
  <mergeCells count="1">
    <mergeCell ref="D50:F50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80" fitToHeight="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workbookViewId="0">
      <selection activeCell="L23" sqref="L23"/>
    </sheetView>
  </sheetViews>
  <sheetFormatPr defaultRowHeight="15" x14ac:dyDescent="0.25"/>
  <cols>
    <col min="1" max="1" width="32" bestFit="1" customWidth="1"/>
    <col min="2" max="2" width="6.42578125" bestFit="1" customWidth="1"/>
    <col min="4" max="4" width="9" bestFit="1" customWidth="1"/>
    <col min="5" max="5" width="7.85546875" bestFit="1" customWidth="1"/>
    <col min="6" max="6" width="10" bestFit="1" customWidth="1"/>
    <col min="7" max="7" width="10.5703125" bestFit="1" customWidth="1"/>
    <col min="8" max="8" width="7" bestFit="1" customWidth="1"/>
    <col min="9" max="9" width="9" bestFit="1" customWidth="1"/>
    <col min="10" max="10" width="7.85546875" bestFit="1" customWidth="1"/>
    <col min="11" max="11" width="10" bestFit="1" customWidth="1"/>
    <col min="12" max="12" width="10.5703125" bestFit="1" customWidth="1"/>
    <col min="13" max="13" width="7" bestFit="1" customWidth="1"/>
    <col min="14" max="14" width="9" bestFit="1" customWidth="1"/>
    <col min="15" max="15" width="7.85546875" bestFit="1" customWidth="1"/>
    <col min="16" max="16" width="10" bestFit="1" customWidth="1"/>
    <col min="17" max="17" width="10.5703125" bestFit="1" customWidth="1"/>
    <col min="18" max="18" width="10.85546875" bestFit="1" customWidth="1"/>
  </cols>
  <sheetData>
    <row r="1" spans="1:18" ht="17.25" thickBot="1" x14ac:dyDescent="0.3">
      <c r="A1" s="11" t="s">
        <v>7</v>
      </c>
      <c r="B1" s="12"/>
      <c r="D1" t="s">
        <v>65</v>
      </c>
      <c r="E1" t="s">
        <v>66</v>
      </c>
      <c r="F1" t="s">
        <v>67</v>
      </c>
      <c r="G1" t="s">
        <v>68</v>
      </c>
      <c r="H1" t="s">
        <v>69</v>
      </c>
      <c r="I1" t="s">
        <v>65</v>
      </c>
      <c r="J1" t="s">
        <v>66</v>
      </c>
      <c r="K1" t="s">
        <v>67</v>
      </c>
      <c r="L1" t="s">
        <v>68</v>
      </c>
      <c r="M1" t="s">
        <v>69</v>
      </c>
      <c r="N1" t="s">
        <v>65</v>
      </c>
      <c r="O1" t="s">
        <v>66</v>
      </c>
      <c r="P1" t="s">
        <v>67</v>
      </c>
      <c r="Q1" t="s">
        <v>68</v>
      </c>
      <c r="R1" t="s">
        <v>69</v>
      </c>
    </row>
    <row r="2" spans="1:18" ht="15.75" thickTop="1" x14ac:dyDescent="0.25">
      <c r="A2" s="33" t="s">
        <v>8</v>
      </c>
      <c r="B2" s="1"/>
    </row>
    <row r="3" spans="1:18" ht="15.75" x14ac:dyDescent="0.25">
      <c r="A3" s="2" t="s">
        <v>9</v>
      </c>
      <c r="B3" s="1">
        <v>20</v>
      </c>
      <c r="D3" s="36">
        <v>16</v>
      </c>
      <c r="E3" s="36">
        <v>4</v>
      </c>
      <c r="F3" s="36"/>
      <c r="G3" s="36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</row>
    <row r="4" spans="1:18" ht="15.75" x14ac:dyDescent="0.25">
      <c r="A4" s="2" t="s">
        <v>12</v>
      </c>
      <c r="B4" s="1">
        <v>24</v>
      </c>
      <c r="D4" s="36"/>
      <c r="E4" s="36">
        <v>12</v>
      </c>
      <c r="F4" s="36">
        <v>12</v>
      </c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</row>
    <row r="5" spans="1:18" ht="15.75" x14ac:dyDescent="0.25">
      <c r="A5" s="31" t="s">
        <v>15</v>
      </c>
      <c r="B5" s="1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  <c r="Q5" s="36"/>
      <c r="R5" s="36"/>
    </row>
    <row r="6" spans="1:18" ht="15.75" x14ac:dyDescent="0.25">
      <c r="A6" s="5" t="s">
        <v>16</v>
      </c>
      <c r="B6" s="1">
        <v>24</v>
      </c>
      <c r="D6" s="36"/>
      <c r="E6" s="36"/>
      <c r="F6" s="36">
        <v>4</v>
      </c>
      <c r="G6" s="36">
        <v>16</v>
      </c>
      <c r="H6" s="36">
        <v>4</v>
      </c>
      <c r="I6" s="36"/>
      <c r="J6" s="36"/>
      <c r="K6" s="36"/>
      <c r="L6" s="36"/>
      <c r="M6" s="36"/>
      <c r="N6" s="36"/>
      <c r="O6" s="36"/>
      <c r="P6" s="36"/>
      <c r="Q6" s="36"/>
      <c r="R6" s="36"/>
    </row>
    <row r="7" spans="1:18" ht="15.75" x14ac:dyDescent="0.25">
      <c r="A7" s="5" t="s">
        <v>19</v>
      </c>
      <c r="B7" s="1">
        <v>10</v>
      </c>
      <c r="D7" s="36"/>
      <c r="E7" s="36"/>
      <c r="F7" s="36"/>
      <c r="G7" s="36"/>
      <c r="H7" s="36">
        <v>10</v>
      </c>
      <c r="I7" s="36"/>
      <c r="J7" s="36"/>
      <c r="K7" s="36"/>
      <c r="L7" s="36"/>
      <c r="M7" s="36"/>
      <c r="N7" s="36"/>
      <c r="O7" s="36"/>
      <c r="P7" s="36"/>
      <c r="Q7" s="36"/>
      <c r="R7" s="36"/>
    </row>
    <row r="8" spans="1:18" ht="15.75" x14ac:dyDescent="0.25">
      <c r="A8" s="1" t="s">
        <v>21</v>
      </c>
      <c r="B8" s="1">
        <v>12.5</v>
      </c>
      <c r="D8" s="36"/>
      <c r="E8" s="36"/>
      <c r="F8" s="36"/>
      <c r="G8" s="36"/>
      <c r="H8" s="36">
        <v>2</v>
      </c>
      <c r="I8" s="36">
        <v>10.5</v>
      </c>
      <c r="J8" s="36"/>
      <c r="K8" s="36"/>
      <c r="L8" s="36"/>
      <c r="M8" s="36"/>
      <c r="N8" s="36"/>
      <c r="O8" s="36"/>
      <c r="P8" s="36"/>
      <c r="Q8" s="36"/>
      <c r="R8" s="36"/>
    </row>
    <row r="9" spans="1:18" ht="15.75" x14ac:dyDescent="0.25">
      <c r="A9" s="2" t="s">
        <v>32</v>
      </c>
      <c r="B9" s="1">
        <v>24</v>
      </c>
      <c r="D9" s="36"/>
      <c r="E9" s="36"/>
      <c r="F9" s="36"/>
      <c r="G9" s="36"/>
      <c r="H9" s="36"/>
      <c r="I9" s="36">
        <v>5.5</v>
      </c>
      <c r="J9" s="36">
        <v>16</v>
      </c>
      <c r="K9" s="36">
        <v>2.5</v>
      </c>
      <c r="L9" s="36"/>
      <c r="M9" s="36"/>
      <c r="N9" s="36"/>
      <c r="O9" s="36"/>
      <c r="P9" s="36"/>
      <c r="Q9" s="36"/>
      <c r="R9" s="36"/>
    </row>
    <row r="10" spans="1:18" ht="15.75" x14ac:dyDescent="0.25">
      <c r="A10" s="2" t="s">
        <v>42</v>
      </c>
      <c r="B10" s="1">
        <v>10</v>
      </c>
      <c r="D10" s="36"/>
      <c r="E10" s="36"/>
      <c r="F10" s="36"/>
      <c r="G10" s="36"/>
      <c r="H10" s="36"/>
      <c r="I10" s="36"/>
      <c r="J10" s="36"/>
      <c r="K10" s="36">
        <v>10</v>
      </c>
      <c r="L10" s="36"/>
      <c r="M10" s="36"/>
      <c r="N10" s="36"/>
      <c r="O10" s="36"/>
      <c r="P10" s="36"/>
      <c r="Q10" s="36"/>
      <c r="R10" s="36"/>
    </row>
    <row r="11" spans="1:18" ht="15.75" x14ac:dyDescent="0.25">
      <c r="A11" s="2" t="s">
        <v>38</v>
      </c>
      <c r="B11" s="1">
        <v>32</v>
      </c>
      <c r="D11" s="36"/>
      <c r="E11" s="36"/>
      <c r="F11" s="36"/>
      <c r="G11" s="36"/>
      <c r="H11" s="36"/>
      <c r="I11" s="36"/>
      <c r="J11" s="36"/>
      <c r="K11" s="36">
        <v>3.5</v>
      </c>
      <c r="L11" s="36">
        <v>16</v>
      </c>
      <c r="M11" s="36">
        <v>12.5</v>
      </c>
      <c r="N11" s="36"/>
      <c r="O11" s="36"/>
      <c r="P11" s="36"/>
      <c r="Q11" s="36"/>
      <c r="R11" s="36"/>
    </row>
    <row r="12" spans="1:18" ht="15.75" x14ac:dyDescent="0.25">
      <c r="A12" s="2" t="s">
        <v>28</v>
      </c>
      <c r="B12" s="1">
        <v>16</v>
      </c>
      <c r="D12" s="36"/>
      <c r="E12" s="36"/>
      <c r="F12" s="36"/>
      <c r="G12" s="36"/>
      <c r="H12" s="36"/>
      <c r="I12" s="36"/>
      <c r="J12" s="36"/>
      <c r="K12" s="36"/>
      <c r="L12" s="36"/>
      <c r="M12" s="36">
        <v>3.5</v>
      </c>
      <c r="N12" s="36">
        <v>12.5</v>
      </c>
      <c r="O12" s="36"/>
      <c r="P12" s="36"/>
      <c r="Q12" s="36"/>
      <c r="R12" s="36"/>
    </row>
    <row r="13" spans="1:18" ht="15.75" x14ac:dyDescent="0.25">
      <c r="A13" s="34" t="s">
        <v>24</v>
      </c>
      <c r="B13" s="1"/>
      <c r="D13" s="36"/>
      <c r="E13" s="36"/>
      <c r="F13" s="36"/>
      <c r="G13" s="36"/>
      <c r="H13" s="36"/>
      <c r="I13" s="36"/>
      <c r="J13" s="36"/>
      <c r="K13" s="36"/>
      <c r="L13" s="36"/>
      <c r="M13" s="36"/>
      <c r="N13" s="36"/>
      <c r="O13" s="36"/>
      <c r="P13" s="36"/>
      <c r="Q13" s="36"/>
      <c r="R13" s="36"/>
    </row>
    <row r="14" spans="1:18" ht="15.75" x14ac:dyDescent="0.25">
      <c r="A14" s="5" t="s">
        <v>25</v>
      </c>
      <c r="B14" s="1">
        <v>2.5</v>
      </c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>
        <v>2.5</v>
      </c>
      <c r="O14" s="36"/>
      <c r="P14" s="36"/>
      <c r="Q14" s="36"/>
      <c r="R14" s="36"/>
    </row>
    <row r="15" spans="1:18" ht="15.75" x14ac:dyDescent="0.25">
      <c r="A15" s="18" t="s">
        <v>26</v>
      </c>
      <c r="B15" s="18">
        <v>3</v>
      </c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>
        <v>3</v>
      </c>
      <c r="O15" s="36"/>
      <c r="P15" s="36"/>
      <c r="Q15" s="36"/>
      <c r="R15" s="36"/>
    </row>
    <row r="16" spans="1:18" ht="15.75" x14ac:dyDescent="0.25">
      <c r="A16" s="2" t="s">
        <v>36</v>
      </c>
      <c r="B16" s="1">
        <v>6</v>
      </c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>
        <v>6</v>
      </c>
      <c r="P16" s="36"/>
      <c r="Q16" s="36"/>
      <c r="R16" s="36"/>
    </row>
    <row r="17" spans="1:18" ht="15.75" x14ac:dyDescent="0.25">
      <c r="A17" s="2" t="s">
        <v>40</v>
      </c>
      <c r="B17" s="1">
        <v>8</v>
      </c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>
        <v>8</v>
      </c>
      <c r="P17" s="36"/>
      <c r="Q17" s="36"/>
      <c r="R17" s="36"/>
    </row>
    <row r="18" spans="1:18" ht="15.75" x14ac:dyDescent="0.25">
      <c r="A18" s="2" t="s">
        <v>37</v>
      </c>
      <c r="B18" s="1">
        <v>0.25</v>
      </c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>
        <v>0.25</v>
      </c>
      <c r="P18" s="36"/>
      <c r="Q18" s="36"/>
      <c r="R18" s="36"/>
    </row>
    <row r="19" spans="1:18" ht="17.25" thickBot="1" x14ac:dyDescent="0.3">
      <c r="A19" s="11" t="s">
        <v>45</v>
      </c>
      <c r="B19" s="12">
        <v>26</v>
      </c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>
        <v>16</v>
      </c>
      <c r="Q19" s="36">
        <v>10</v>
      </c>
      <c r="R19" s="36"/>
    </row>
    <row r="20" spans="1:18" ht="15.75" thickTop="1" x14ac:dyDescent="0.25">
      <c r="A20" s="2"/>
      <c r="B20" s="1"/>
      <c r="R20" t="s">
        <v>70</v>
      </c>
    </row>
    <row r="28" spans="1:18" x14ac:dyDescent="0.25">
      <c r="A28" s="2"/>
      <c r="B28" s="1"/>
    </row>
    <row r="29" spans="1:18" x14ac:dyDescent="0.25">
      <c r="A29" s="2"/>
      <c r="B29" s="1"/>
    </row>
    <row r="30" spans="1:18" x14ac:dyDescent="0.25">
      <c r="A30" s="2"/>
      <c r="B30" s="1"/>
    </row>
    <row r="31" spans="1:18" x14ac:dyDescent="0.25">
      <c r="A31" s="2"/>
      <c r="B31" s="1"/>
    </row>
  </sheetData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Offerte</vt:lpstr>
      <vt:lpstr>Planning</vt:lpstr>
      <vt:lpstr>Blad3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Arjen</dc:creator>
  <cp:keywords/>
  <dc:description/>
  <cp:lastModifiedBy>laptop</cp:lastModifiedBy>
  <cp:revision/>
  <dcterms:created xsi:type="dcterms:W3CDTF">2012-03-13T20:18:37Z</dcterms:created>
  <dcterms:modified xsi:type="dcterms:W3CDTF">2017-09-19T18:38:46Z</dcterms:modified>
  <cp:category/>
  <cp:contentStatus/>
</cp:coreProperties>
</file>